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5\"/>
    </mc:Choice>
  </mc:AlternateContent>
  <xr:revisionPtr revIDLastSave="0" documentId="8_{2614341D-B3FF-4BB8-AFAD-6AD75117AFAE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CONVIVIALES" sheetId="54" r:id="rId1"/>
    <sheet name="Par Club" sheetId="37" r:id="rId2"/>
    <sheet name="Challenge Clubs" sheetId="52" r:id="rId3"/>
    <sheet name="Par série" sheetId="38" r:id="rId4"/>
    <sheet name="Par joueur" sheetId="55" r:id="rId5"/>
    <sheet name="Les TOPs Semaine" sheetId="26" r:id="rId6"/>
    <sheet name="Les TOPs Cumul" sheetId="28" r:id="rId7"/>
  </sheets>
  <definedNames>
    <definedName name="_1__xlchart.v1.0" localSheetId="2" hidden="1">'Challenge Clubs'!#REF!</definedName>
    <definedName name="_1__xlchart.v1.0" hidden="1">'Par Club'!#REF!</definedName>
    <definedName name="_2__xlchart.v1.1" localSheetId="2" hidden="1">'Challenge Clubs'!#REF!</definedName>
    <definedName name="_2__xlchart.v1.1" hidden="1">'Par Club'!#REF!</definedName>
    <definedName name="fichcvl1">{"macro_jlc.xls","Feuil2"}</definedName>
    <definedName name="_xlnm.Print_Area" localSheetId="2">'Challenge Clubs'!$A$1:$AA$64</definedName>
    <definedName name="_xlnm.Print_Area" localSheetId="6">'Les TOPs Cumul'!$A$1:$C$25</definedName>
    <definedName name="_xlnm.Print_Area" localSheetId="5">'Les TOPs Semaine'!$A$1:$C$20</definedName>
    <definedName name="_xlnm.Print_Area" localSheetId="1">'Par Club'!$A$1:$AA$65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158" i="54" l="1"/>
  <c r="Z159" i="54"/>
  <c r="A180" i="54" s="1"/>
  <c r="Z160" i="54"/>
  <c r="Z161" i="54"/>
  <c r="Z164" i="54"/>
  <c r="A181" i="54"/>
  <c r="Z165" i="54"/>
  <c r="Z162" i="54"/>
  <c r="Z166" i="54"/>
  <c r="Z167" i="54"/>
  <c r="Z168" i="54"/>
  <c r="Z169" i="54"/>
  <c r="Z170" i="54"/>
  <c r="Z171" i="54"/>
  <c r="A171" i="54" s="1"/>
  <c r="Z172" i="54"/>
  <c r="Z173" i="54"/>
  <c r="Z163" i="54"/>
  <c r="Z174" i="54"/>
  <c r="A174" i="54" s="1"/>
  <c r="Z175" i="54"/>
  <c r="Z176" i="54"/>
  <c r="Z177" i="54"/>
  <c r="Z178" i="54"/>
  <c r="A178" i="54" s="1"/>
  <c r="Z179" i="54"/>
  <c r="Z180" i="54"/>
  <c r="Z157" i="54"/>
  <c r="A161" i="54" s="1"/>
  <c r="Z124" i="54"/>
  <c r="Z126" i="54"/>
  <c r="Z129" i="54"/>
  <c r="Z130" i="54"/>
  <c r="Z131" i="54"/>
  <c r="Z132" i="54"/>
  <c r="Z133" i="54"/>
  <c r="Z134" i="54"/>
  <c r="Z135" i="54"/>
  <c r="Z136" i="54"/>
  <c r="Z137" i="54"/>
  <c r="Z138" i="54"/>
  <c r="Z139" i="54"/>
  <c r="Z128" i="54"/>
  <c r="Z140" i="54"/>
  <c r="Z141" i="54"/>
  <c r="Z142" i="54"/>
  <c r="Z144" i="54"/>
  <c r="Z145" i="54"/>
  <c r="Z146" i="54"/>
  <c r="Z147" i="54"/>
  <c r="A147" i="54" s="1"/>
  <c r="Z127" i="54"/>
  <c r="Z148" i="54"/>
  <c r="Z149" i="54"/>
  <c r="Z143" i="54"/>
  <c r="Z150" i="54"/>
  <c r="Z151" i="54"/>
  <c r="Z125" i="54"/>
  <c r="A124" i="54" s="1"/>
  <c r="A152" i="54"/>
  <c r="A140" i="54"/>
  <c r="A151" i="54"/>
  <c r="A153" i="54"/>
  <c r="Z81" i="54"/>
  <c r="Z82" i="54"/>
  <c r="Z83" i="54"/>
  <c r="Z84" i="54"/>
  <c r="Z85" i="54"/>
  <c r="Z86" i="54"/>
  <c r="Z87" i="54"/>
  <c r="Z120" i="54"/>
  <c r="Z88" i="54"/>
  <c r="Z89" i="54"/>
  <c r="Z90" i="54"/>
  <c r="Z91" i="54"/>
  <c r="Z92" i="54"/>
  <c r="Z93" i="54"/>
  <c r="Z94" i="54"/>
  <c r="Z95" i="54"/>
  <c r="Z96" i="54"/>
  <c r="Z97" i="54"/>
  <c r="Z98" i="54"/>
  <c r="Z99" i="54"/>
  <c r="Z100" i="54"/>
  <c r="Z101" i="54"/>
  <c r="Z102" i="54"/>
  <c r="Z103" i="54"/>
  <c r="Z104" i="54"/>
  <c r="Z105" i="54"/>
  <c r="Z106" i="54"/>
  <c r="Z107" i="54"/>
  <c r="Z108" i="54"/>
  <c r="Z109" i="54"/>
  <c r="Z110" i="54"/>
  <c r="Z111" i="54"/>
  <c r="Z112" i="54"/>
  <c r="Z113" i="54"/>
  <c r="Z114" i="54"/>
  <c r="Z115" i="54"/>
  <c r="Z116" i="54"/>
  <c r="Z117" i="54"/>
  <c r="Z118" i="54"/>
  <c r="Z119" i="54"/>
  <c r="A84" i="54"/>
  <c r="A120" i="54"/>
  <c r="A91" i="54"/>
  <c r="A97" i="54"/>
  <c r="A101" i="54"/>
  <c r="A105" i="54"/>
  <c r="A109" i="54"/>
  <c r="A113" i="54"/>
  <c r="A117" i="54"/>
  <c r="A119" i="54"/>
  <c r="Z45" i="54"/>
  <c r="Z46" i="54"/>
  <c r="Z47" i="54"/>
  <c r="Z48" i="54"/>
  <c r="Z50" i="54"/>
  <c r="Z42" i="54"/>
  <c r="Z51" i="54"/>
  <c r="Z52" i="54"/>
  <c r="Z54" i="54"/>
  <c r="A54" i="54" s="1"/>
  <c r="Z55" i="54"/>
  <c r="Z56" i="54"/>
  <c r="Z57" i="54"/>
  <c r="Z58" i="54"/>
  <c r="Z59" i="54"/>
  <c r="Z60" i="54"/>
  <c r="Z61" i="54"/>
  <c r="Z62" i="54"/>
  <c r="A62" i="54" s="1"/>
  <c r="Z63" i="54"/>
  <c r="Z41" i="54"/>
  <c r="A70" i="54" s="1"/>
  <c r="Z49" i="54"/>
  <c r="Z64" i="54"/>
  <c r="Z53" i="54"/>
  <c r="Z65" i="54"/>
  <c r="A65" i="54" s="1"/>
  <c r="Z66" i="54"/>
  <c r="Z67" i="54"/>
  <c r="Z68" i="54"/>
  <c r="Z69" i="54"/>
  <c r="Z70" i="54"/>
  <c r="Z71" i="54"/>
  <c r="Z43" i="54"/>
  <c r="Z72" i="54"/>
  <c r="Z73" i="54"/>
  <c r="Z74" i="54"/>
  <c r="A74" i="54" s="1"/>
  <c r="Z75" i="54"/>
  <c r="Z76" i="54"/>
  <c r="A76" i="54" s="1"/>
  <c r="Z77" i="54"/>
  <c r="Z44" i="54"/>
  <c r="A58" i="54" s="1"/>
  <c r="A49" i="54"/>
  <c r="A67" i="54"/>
  <c r="A72" i="54"/>
  <c r="A77" i="54"/>
  <c r="Z8" i="54"/>
  <c r="Z6" i="54"/>
  <c r="Z9" i="54"/>
  <c r="Z10" i="54"/>
  <c r="Z11" i="54"/>
  <c r="Z12" i="54"/>
  <c r="Z13" i="54"/>
  <c r="Z14" i="54"/>
  <c r="Z15" i="54"/>
  <c r="Z16" i="54"/>
  <c r="Z17" i="54"/>
  <c r="Z18" i="54"/>
  <c r="Z19" i="54"/>
  <c r="Z20" i="54"/>
  <c r="Z21" i="54"/>
  <c r="Z22" i="54"/>
  <c r="Z23" i="54"/>
  <c r="Z24" i="54"/>
  <c r="Z25" i="54"/>
  <c r="Z26" i="54"/>
  <c r="Z27" i="54"/>
  <c r="Z28" i="54"/>
  <c r="Z29" i="54"/>
  <c r="Z30" i="54"/>
  <c r="Z31" i="54"/>
  <c r="Z32" i="54"/>
  <c r="Z33" i="54"/>
  <c r="Z34" i="54"/>
  <c r="Z35" i="54"/>
  <c r="Z36" i="54"/>
  <c r="Z37" i="54"/>
  <c r="Z7" i="54"/>
  <c r="A23" i="54"/>
  <c r="W150" i="55"/>
  <c r="W237" i="55"/>
  <c r="W256" i="55"/>
  <c r="W4" i="55"/>
  <c r="W90" i="55"/>
  <c r="W190" i="55"/>
  <c r="W24" i="55"/>
  <c r="W168" i="55"/>
  <c r="W208" i="55"/>
  <c r="W209" i="55"/>
  <c r="W220" i="55"/>
  <c r="W218" i="55"/>
  <c r="W54" i="55"/>
  <c r="W124" i="55"/>
  <c r="W64" i="55"/>
  <c r="W249" i="55"/>
  <c r="W203" i="55"/>
  <c r="W172" i="55"/>
  <c r="W242" i="55"/>
  <c r="W206" i="55"/>
  <c r="W107" i="55"/>
  <c r="W157" i="55"/>
  <c r="W136" i="55"/>
  <c r="W109" i="55"/>
  <c r="W108" i="55"/>
  <c r="W89" i="55"/>
  <c r="W74" i="55"/>
  <c r="W110" i="55"/>
  <c r="W196" i="55"/>
  <c r="W69" i="55"/>
  <c r="W195" i="55"/>
  <c r="W100" i="55"/>
  <c r="W270" i="55"/>
  <c r="W27" i="55"/>
  <c r="W140" i="55"/>
  <c r="W217" i="55"/>
  <c r="W186" i="55"/>
  <c r="W75" i="55"/>
  <c r="W57" i="55"/>
  <c r="W92" i="55"/>
  <c r="W185" i="55"/>
  <c r="BA163" i="54"/>
  <c r="AB163" i="54" s="1"/>
  <c r="BA160" i="54"/>
  <c r="AB165" i="54" s="1"/>
  <c r="BA157" i="54"/>
  <c r="AB157" i="54" s="1"/>
  <c r="BA158" i="54"/>
  <c r="AB158" i="54" s="1"/>
  <c r="BA161" i="54"/>
  <c r="BA171" i="54"/>
  <c r="AB171" i="54" s="1"/>
  <c r="BA167" i="54"/>
  <c r="AB167" i="54" s="1"/>
  <c r="BA176" i="54"/>
  <c r="BA172" i="54"/>
  <c r="BA162" i="54"/>
  <c r="AB162" i="54" s="1"/>
  <c r="BA166" i="54"/>
  <c r="AB166" i="54" s="1"/>
  <c r="AB179" i="54"/>
  <c r="AB180" i="54"/>
  <c r="AB181" i="54"/>
  <c r="BA164" i="54"/>
  <c r="AB164" i="54" s="1"/>
  <c r="BA165" i="54"/>
  <c r="BA168" i="54"/>
  <c r="AB168" i="54" s="1"/>
  <c r="BA169" i="54"/>
  <c r="AB169" i="54" s="1"/>
  <c r="AB178" i="54"/>
  <c r="BA170" i="54"/>
  <c r="AB170" i="54" s="1"/>
  <c r="BA173" i="54"/>
  <c r="AB173" i="54" s="1"/>
  <c r="BA174" i="54"/>
  <c r="AB174" i="54" s="1"/>
  <c r="BA175" i="54"/>
  <c r="AB175" i="54" s="1"/>
  <c r="BA177" i="54"/>
  <c r="AB177" i="54" s="1"/>
  <c r="BA159" i="54"/>
  <c r="AB159" i="54" s="1"/>
  <c r="BA134" i="54"/>
  <c r="BA136" i="54"/>
  <c r="AB136" i="54" s="1"/>
  <c r="BA126" i="54"/>
  <c r="AB126" i="54" s="1"/>
  <c r="BA127" i="54"/>
  <c r="AB127" i="54" s="1"/>
  <c r="BA139" i="54"/>
  <c r="BA125" i="54"/>
  <c r="AB125" i="54" s="1"/>
  <c r="BA142" i="54"/>
  <c r="AB142" i="54" s="1"/>
  <c r="BA145" i="54"/>
  <c r="AB145" i="54" s="1"/>
  <c r="BA146" i="54"/>
  <c r="AB146" i="54" s="1"/>
  <c r="BA148" i="54"/>
  <c r="AB148" i="54" s="1"/>
  <c r="BA150" i="54"/>
  <c r="AB150" i="54" s="1"/>
  <c r="BA124" i="54"/>
  <c r="AB124" i="54" s="1"/>
  <c r="BA128" i="54"/>
  <c r="BA130" i="54"/>
  <c r="AB130" i="54" s="1"/>
  <c r="BA131" i="54"/>
  <c r="AB131" i="54" s="1"/>
  <c r="BA132" i="54"/>
  <c r="AB132" i="54" s="1"/>
  <c r="BA133" i="54"/>
  <c r="AB133" i="54" s="1"/>
  <c r="BA135" i="54"/>
  <c r="AB135" i="54" s="1"/>
  <c r="BA137" i="54"/>
  <c r="AB137" i="54" s="1"/>
  <c r="BA138" i="54"/>
  <c r="AB138" i="54" s="1"/>
  <c r="BA140" i="54"/>
  <c r="AB140" i="54" s="1"/>
  <c r="BA141" i="54"/>
  <c r="AB141" i="54" s="1"/>
  <c r="BA143" i="54"/>
  <c r="BA144" i="54"/>
  <c r="AB144" i="54" s="1"/>
  <c r="BA147" i="54"/>
  <c r="BA149" i="54"/>
  <c r="AB149" i="54" s="1"/>
  <c r="BA151" i="54"/>
  <c r="BA152" i="54"/>
  <c r="AB152" i="54" s="1"/>
  <c r="BA153" i="54"/>
  <c r="BA129" i="54"/>
  <c r="AB129" i="54" s="1"/>
  <c r="BA84" i="54"/>
  <c r="AB84" i="54" s="1"/>
  <c r="BA83" i="54"/>
  <c r="AB83" i="54" s="1"/>
  <c r="BA89" i="54"/>
  <c r="AB89" i="54" s="1"/>
  <c r="BA81" i="54"/>
  <c r="AB81" i="54" s="1"/>
  <c r="BA91" i="54"/>
  <c r="AB91" i="54" s="1"/>
  <c r="BA98" i="54"/>
  <c r="AB98" i="54" s="1"/>
  <c r="BA99" i="54"/>
  <c r="AB99" i="54" s="1"/>
  <c r="BA100" i="54"/>
  <c r="AB100" i="54" s="1"/>
  <c r="BA101" i="54"/>
  <c r="AB101" i="54" s="1"/>
  <c r="BA109" i="54"/>
  <c r="AB109" i="54" s="1"/>
  <c r="BA110" i="54"/>
  <c r="AB110" i="54" s="1"/>
  <c r="BA111" i="54"/>
  <c r="AB111" i="54" s="1"/>
  <c r="BA103" i="54"/>
  <c r="AB103" i="54" s="1"/>
  <c r="BA112" i="54"/>
  <c r="AB112" i="54" s="1"/>
  <c r="BA104" i="54"/>
  <c r="AB104" i="54" s="1"/>
  <c r="AB115" i="54"/>
  <c r="AB116" i="54"/>
  <c r="AB117" i="54"/>
  <c r="AB118" i="54"/>
  <c r="AB119" i="54"/>
  <c r="AB120" i="54"/>
  <c r="AB113" i="54"/>
  <c r="BA85" i="54"/>
  <c r="AB85" i="54" s="1"/>
  <c r="BA86" i="54"/>
  <c r="AB86" i="54" s="1"/>
  <c r="BA87" i="54"/>
  <c r="AB87" i="54" s="1"/>
  <c r="BA88" i="54"/>
  <c r="AB88" i="54" s="1"/>
  <c r="BA90" i="54"/>
  <c r="AB90" i="54" s="1"/>
  <c r="BA92" i="54"/>
  <c r="AB92" i="54" s="1"/>
  <c r="BA93" i="54"/>
  <c r="AB93" i="54" s="1"/>
  <c r="BA94" i="54"/>
  <c r="AB94" i="54" s="1"/>
  <c r="AB114" i="54"/>
  <c r="BA95" i="54"/>
  <c r="AB95" i="54" s="1"/>
  <c r="BA96" i="54"/>
  <c r="AB96" i="54" s="1"/>
  <c r="BA97" i="54"/>
  <c r="AB97" i="54" s="1"/>
  <c r="BA102" i="54"/>
  <c r="AB102" i="54" s="1"/>
  <c r="BA105" i="54"/>
  <c r="AB105" i="54" s="1"/>
  <c r="BA106" i="54"/>
  <c r="AB106" i="54" s="1"/>
  <c r="BA107" i="54"/>
  <c r="AB107" i="54" s="1"/>
  <c r="BA108" i="54"/>
  <c r="AB108" i="54" s="1"/>
  <c r="BA82" i="54"/>
  <c r="AB82" i="54" s="1"/>
  <c r="BA47" i="54"/>
  <c r="AB47" i="54" s="1"/>
  <c r="BA42" i="54"/>
  <c r="BA51" i="54"/>
  <c r="BA41" i="54"/>
  <c r="AB51" i="54" s="1"/>
  <c r="BA58" i="54"/>
  <c r="AB58" i="54" s="1"/>
  <c r="BA60" i="54"/>
  <c r="BA62" i="54"/>
  <c r="AB62" i="54" s="1"/>
  <c r="BA64" i="54"/>
  <c r="BA65" i="54"/>
  <c r="AB65" i="54" s="1"/>
  <c r="BA68" i="54"/>
  <c r="BA75" i="54"/>
  <c r="BA57" i="54"/>
  <c r="AB57" i="54" s="1"/>
  <c r="AB77" i="54"/>
  <c r="BA44" i="54"/>
  <c r="BA45" i="54"/>
  <c r="AB45" i="54" s="1"/>
  <c r="BA46" i="54"/>
  <c r="AB46" i="54" s="1"/>
  <c r="BA48" i="54"/>
  <c r="AB48" i="54" s="1"/>
  <c r="BA49" i="54"/>
  <c r="AB49" i="54" s="1"/>
  <c r="BA50" i="54"/>
  <c r="AB50" i="54" s="1"/>
  <c r="BA52" i="54"/>
  <c r="BA53" i="54"/>
  <c r="AB53" i="54" s="1"/>
  <c r="BA54" i="54"/>
  <c r="AB54" i="54" s="1"/>
  <c r="BA55" i="54"/>
  <c r="BA56" i="54"/>
  <c r="AB56" i="54" s="1"/>
  <c r="BA59" i="54"/>
  <c r="AB59" i="54" s="1"/>
  <c r="BA61" i="54"/>
  <c r="AB61" i="54" s="1"/>
  <c r="BA63" i="54"/>
  <c r="BA66" i="54"/>
  <c r="AB66" i="54" s="1"/>
  <c r="BA67" i="54"/>
  <c r="AB67" i="54" s="1"/>
  <c r="BA69" i="54"/>
  <c r="AB69" i="54" s="1"/>
  <c r="BA70" i="54"/>
  <c r="AB70" i="54" s="1"/>
  <c r="BA71" i="54"/>
  <c r="AB71" i="54" s="1"/>
  <c r="BA72" i="54"/>
  <c r="AB72" i="54" s="1"/>
  <c r="BA73" i="54"/>
  <c r="AB73" i="54" s="1"/>
  <c r="BA74" i="54"/>
  <c r="AB74" i="54" s="1"/>
  <c r="AB76" i="54"/>
  <c r="BA43" i="54"/>
  <c r="AB44" i="54" s="1"/>
  <c r="BA6" i="54"/>
  <c r="AB6" i="54" s="1"/>
  <c r="BA17" i="54"/>
  <c r="AB17" i="54" s="1"/>
  <c r="BA20" i="54"/>
  <c r="AB20" i="54" s="1"/>
  <c r="BA21" i="54"/>
  <c r="AB21" i="54" s="1"/>
  <c r="BA7" i="54"/>
  <c r="AB7" i="54" s="1"/>
  <c r="BA22" i="54"/>
  <c r="AB22" i="54" s="1"/>
  <c r="BA29" i="54"/>
  <c r="AB29" i="54" s="1"/>
  <c r="BA30" i="54"/>
  <c r="AB30" i="54" s="1"/>
  <c r="BA11" i="54"/>
  <c r="AB11" i="54" s="1"/>
  <c r="BA31" i="54"/>
  <c r="AB31" i="54" s="1"/>
  <c r="BA32" i="54"/>
  <c r="AB32" i="54" s="1"/>
  <c r="BA12" i="54"/>
  <c r="AB12" i="54" s="1"/>
  <c r="BA33" i="54"/>
  <c r="AB33" i="54" s="1"/>
  <c r="AB37" i="54"/>
  <c r="BA8" i="54"/>
  <c r="AB8" i="54" s="1"/>
  <c r="BA9" i="54"/>
  <c r="AB9" i="54" s="1"/>
  <c r="BA13" i="54"/>
  <c r="AB13" i="54" s="1"/>
  <c r="BA14" i="54"/>
  <c r="AB14" i="54" s="1"/>
  <c r="BA15" i="54"/>
  <c r="AB15" i="54" s="1"/>
  <c r="BA16" i="54"/>
  <c r="AB16" i="54" s="1"/>
  <c r="BA18" i="54"/>
  <c r="AB18" i="54" s="1"/>
  <c r="BA19" i="54"/>
  <c r="AB19" i="54" s="1"/>
  <c r="BA23" i="54"/>
  <c r="AB23" i="54" s="1"/>
  <c r="BA24" i="54"/>
  <c r="AB24" i="54" s="1"/>
  <c r="BA25" i="54"/>
  <c r="AB25" i="54" s="1"/>
  <c r="BA26" i="54"/>
  <c r="AB26" i="54" s="1"/>
  <c r="BA27" i="54"/>
  <c r="AB27" i="54" s="1"/>
  <c r="BA28" i="54"/>
  <c r="AB28" i="54" s="1"/>
  <c r="BA34" i="54"/>
  <c r="AB34" i="54" s="1"/>
  <c r="BA35" i="54"/>
  <c r="AB35" i="54" s="1"/>
  <c r="BA36" i="54"/>
  <c r="AB36" i="54" s="1"/>
  <c r="BA10" i="54"/>
  <c r="AB10" i="54" s="1"/>
  <c r="AB160" i="54" l="1"/>
  <c r="AB176" i="54"/>
  <c r="AB161" i="54"/>
  <c r="AB172" i="54"/>
  <c r="A159" i="54"/>
  <c r="A173" i="54"/>
  <c r="A162" i="54"/>
  <c r="A177" i="54"/>
  <c r="A170" i="54"/>
  <c r="A164" i="54"/>
  <c r="A158" i="54"/>
  <c r="A167" i="54"/>
  <c r="A163" i="54"/>
  <c r="A166" i="54"/>
  <c r="A176" i="54"/>
  <c r="A169" i="54"/>
  <c r="A179" i="54"/>
  <c r="A175" i="54"/>
  <c r="A172" i="54"/>
  <c r="A168" i="54"/>
  <c r="A165" i="54"/>
  <c r="A160" i="54"/>
  <c r="A157" i="54"/>
  <c r="AB153" i="54"/>
  <c r="AB134" i="54"/>
  <c r="AB151" i="54"/>
  <c r="AB147" i="54"/>
  <c r="AB143" i="54"/>
  <c r="AB139" i="54"/>
  <c r="AB128" i="54"/>
  <c r="A125" i="54"/>
  <c r="A145" i="54"/>
  <c r="A130" i="54"/>
  <c r="A137" i="54"/>
  <c r="A142" i="54"/>
  <c r="A148" i="54"/>
  <c r="A139" i="54"/>
  <c r="A143" i="54"/>
  <c r="A150" i="54"/>
  <c r="A127" i="54"/>
  <c r="A144" i="54"/>
  <c r="A128" i="54"/>
  <c r="A136" i="54"/>
  <c r="A133" i="54"/>
  <c r="A129" i="54"/>
  <c r="A135" i="54"/>
  <c r="A132" i="54"/>
  <c r="A126" i="54"/>
  <c r="A149" i="54"/>
  <c r="A146" i="54"/>
  <c r="A141" i="54"/>
  <c r="A138" i="54"/>
  <c r="A134" i="54"/>
  <c r="A131" i="54"/>
  <c r="A99" i="54"/>
  <c r="A111" i="54"/>
  <c r="A103" i="54"/>
  <c r="A95" i="54"/>
  <c r="A81" i="54"/>
  <c r="A115" i="54"/>
  <c r="A107" i="54"/>
  <c r="A118" i="54"/>
  <c r="A114" i="54"/>
  <c r="A110" i="54"/>
  <c r="A106" i="54"/>
  <c r="A102" i="54"/>
  <c r="A98" i="54"/>
  <c r="A94" i="54"/>
  <c r="A90" i="54"/>
  <c r="A87" i="54"/>
  <c r="A83" i="54"/>
  <c r="A93" i="54"/>
  <c r="A89" i="54"/>
  <c r="A86" i="54"/>
  <c r="A82" i="54"/>
  <c r="A116" i="54"/>
  <c r="A112" i="54"/>
  <c r="A108" i="54"/>
  <c r="A104" i="54"/>
  <c r="A100" i="54"/>
  <c r="A96" i="54"/>
  <c r="A92" i="54"/>
  <c r="A88" i="54"/>
  <c r="A85" i="54"/>
  <c r="AB64" i="54"/>
  <c r="AB52" i="54"/>
  <c r="AB42" i="54"/>
  <c r="AB63" i="54"/>
  <c r="AB41" i="54"/>
  <c r="AB43" i="54"/>
  <c r="AB75" i="54"/>
  <c r="AB68" i="54"/>
  <c r="AB55" i="54"/>
  <c r="AB60" i="54"/>
  <c r="A71" i="54"/>
  <c r="A41" i="54"/>
  <c r="A69" i="54"/>
  <c r="A64" i="54"/>
  <c r="A48" i="54"/>
  <c r="A45" i="54"/>
  <c r="A44" i="54"/>
  <c r="A73" i="54"/>
  <c r="A61" i="54"/>
  <c r="A52" i="54"/>
  <c r="A50" i="54"/>
  <c r="A66" i="54"/>
  <c r="A57" i="54"/>
  <c r="A60" i="54"/>
  <c r="A56" i="54"/>
  <c r="A51" i="54"/>
  <c r="A47" i="54"/>
  <c r="A75" i="54"/>
  <c r="A43" i="54"/>
  <c r="A68" i="54"/>
  <c r="A53" i="54"/>
  <c r="A63" i="54"/>
  <c r="A59" i="54"/>
  <c r="A55" i="54"/>
  <c r="A42" i="54"/>
  <c r="A46" i="54"/>
  <c r="A8" i="54"/>
  <c r="A11" i="54"/>
  <c r="A35" i="54"/>
  <c r="A19" i="54"/>
  <c r="A31" i="54"/>
  <c r="A15" i="54"/>
  <c r="A27" i="54"/>
  <c r="A7" i="54"/>
  <c r="A30" i="54"/>
  <c r="A22" i="54"/>
  <c r="A10" i="54"/>
  <c r="A37" i="54"/>
  <c r="A33" i="54"/>
  <c r="A29" i="54"/>
  <c r="A25" i="54"/>
  <c r="A21" i="54"/>
  <c r="A17" i="54"/>
  <c r="A13" i="54"/>
  <c r="A9" i="54"/>
  <c r="A34" i="54"/>
  <c r="A26" i="54"/>
  <c r="A18" i="54"/>
  <c r="A14" i="54"/>
  <c r="A36" i="54"/>
  <c r="A32" i="54"/>
  <c r="A28" i="54"/>
  <c r="A24" i="54"/>
  <c r="A20" i="54"/>
  <c r="A16" i="54"/>
  <c r="A12" i="54"/>
  <c r="A6" i="54"/>
  <c r="W182" i="55" l="1"/>
  <c r="W102" i="55"/>
  <c r="W183" i="55"/>
  <c r="W201" i="55"/>
  <c r="W56" i="55"/>
  <c r="W216" i="55"/>
  <c r="W16" i="55"/>
  <c r="W219" i="55"/>
  <c r="W119" i="55"/>
  <c r="W149" i="55"/>
  <c r="W79" i="55"/>
  <c r="W66" i="55"/>
  <c r="W265" i="55"/>
  <c r="W213" i="55"/>
  <c r="W207" i="55"/>
  <c r="W198" i="55"/>
  <c r="W10" i="55"/>
  <c r="W266" i="55"/>
  <c r="W22" i="55"/>
  <c r="W258" i="55"/>
  <c r="W156" i="55"/>
  <c r="W214" i="55"/>
  <c r="W241" i="55"/>
  <c r="W36" i="55"/>
  <c r="W105" i="55"/>
  <c r="W30" i="55"/>
  <c r="W158" i="55"/>
  <c r="W51" i="55"/>
  <c r="W72" i="55"/>
  <c r="W202" i="55"/>
  <c r="W60" i="55"/>
  <c r="W225" i="55"/>
  <c r="W128" i="55"/>
  <c r="W212" i="55"/>
  <c r="W197" i="55"/>
  <c r="W253" i="55"/>
  <c r="W179" i="55"/>
  <c r="W123" i="55"/>
  <c r="W181" i="55"/>
  <c r="W259" i="55"/>
  <c r="W26" i="55"/>
  <c r="W138" i="55"/>
  <c r="W161" i="55"/>
  <c r="W205" i="55"/>
  <c r="W148" i="55"/>
  <c r="W175" i="55"/>
  <c r="W239" i="55"/>
  <c r="W94" i="55"/>
  <c r="W194" i="55"/>
  <c r="W67" i="55"/>
  <c r="W141" i="55"/>
  <c r="W120" i="55"/>
  <c r="W199" i="55"/>
  <c r="W230" i="55"/>
  <c r="W121" i="55"/>
  <c r="W231" i="55"/>
  <c r="W95" i="55"/>
  <c r="W134" i="55"/>
  <c r="W263" i="55"/>
  <c r="W47" i="55"/>
  <c r="W264" i="55"/>
  <c r="W82" i="55" l="1"/>
  <c r="W232" i="55"/>
  <c r="W211" i="55"/>
  <c r="W111" i="55"/>
  <c r="W187" i="55"/>
  <c r="W143" i="55"/>
  <c r="W125" i="55"/>
  <c r="W188" i="55"/>
  <c r="W34" i="55"/>
  <c r="W37" i="55"/>
  <c r="W85" i="55"/>
  <c r="W61" i="55"/>
  <c r="W7" i="55"/>
  <c r="W162" i="55"/>
  <c r="W38" i="55"/>
  <c r="W122" i="55"/>
  <c r="W12" i="55"/>
  <c r="W96" i="55"/>
  <c r="W53" i="55"/>
  <c r="W13" i="55"/>
  <c r="W93" i="55"/>
  <c r="W41" i="55"/>
  <c r="W21" i="55"/>
  <c r="W226" i="55"/>
  <c r="W257" i="55"/>
  <c r="W106" i="55"/>
  <c r="W210" i="55"/>
  <c r="W20" i="55"/>
  <c r="W23" i="55"/>
  <c r="W91" i="55"/>
  <c r="W193" i="55"/>
  <c r="W97" i="55"/>
  <c r="W139" i="55"/>
  <c r="W31" i="55"/>
  <c r="W240" i="55"/>
  <c r="W153" i="55"/>
  <c r="W130" i="55"/>
  <c r="W5" i="55"/>
  <c r="W48" i="55"/>
  <c r="W43" i="55"/>
  <c r="W189" i="55"/>
  <c r="W177" i="55"/>
  <c r="W8" i="55"/>
  <c r="W167" i="55"/>
  <c r="W19" i="55"/>
  <c r="W6" i="55"/>
  <c r="W248" i="55"/>
  <c r="W204" i="55"/>
  <c r="W227" i="55"/>
  <c r="W50" i="55"/>
  <c r="W131" i="55"/>
  <c r="W113" i="55"/>
  <c r="W243" i="55"/>
  <c r="W173" i="55"/>
  <c r="W228" i="55"/>
  <c r="W127" i="55"/>
  <c r="W154" i="55"/>
  <c r="W234" i="55"/>
  <c r="W32" i="55"/>
  <c r="W84" i="55"/>
  <c r="W15" i="55"/>
  <c r="W68" i="55"/>
  <c r="W65" i="55"/>
  <c r="W184" i="55"/>
  <c r="W98" i="55"/>
  <c r="W135" i="55"/>
  <c r="W260" i="55"/>
  <c r="W176" i="55"/>
  <c r="W145" i="55"/>
  <c r="W126" i="55"/>
  <c r="W229" i="55"/>
  <c r="W233" i="55"/>
  <c r="W244" i="55"/>
  <c r="W146" i="55"/>
  <c r="W29" i="55"/>
  <c r="W39" i="55"/>
  <c r="W40" i="55"/>
  <c r="W159" i="55"/>
  <c r="W180" i="55"/>
  <c r="W268" i="55"/>
  <c r="W42" i="55"/>
  <c r="W267" i="55"/>
  <c r="W101" i="55"/>
  <c r="W104" i="55"/>
  <c r="W129" i="55"/>
  <c r="W76" i="55"/>
  <c r="W170" i="55"/>
  <c r="W178" i="55"/>
  <c r="W44" i="55"/>
  <c r="W55" i="55"/>
  <c r="W73" i="55"/>
  <c r="W25" i="55"/>
  <c r="W252" i="55"/>
  <c r="W116" i="55"/>
  <c r="W171" i="55"/>
  <c r="W164" i="55"/>
  <c r="W144" i="55"/>
  <c r="W132" i="55"/>
  <c r="W222" i="55"/>
  <c r="W147" i="55"/>
  <c r="W221" i="55"/>
  <c r="W99" i="55"/>
  <c r="W165" i="55"/>
  <c r="W133" i="55"/>
  <c r="W223" i="55"/>
  <c r="W236" i="55"/>
  <c r="W215" i="55"/>
  <c r="W163" i="55"/>
  <c r="W103" i="55"/>
  <c r="W152" i="55"/>
  <c r="W155" i="55"/>
  <c r="W255" i="55"/>
  <c r="W87" i="55"/>
  <c r="W118" i="55"/>
  <c r="W45" i="55"/>
  <c r="W71" i="55"/>
  <c r="W70" i="55"/>
  <c r="W117" i="55"/>
  <c r="W166" i="55"/>
  <c r="W86" i="55"/>
  <c r="W151" i="55"/>
  <c r="W200" i="55"/>
  <c r="W224" i="55"/>
  <c r="W174" i="55"/>
  <c r="W28" i="55"/>
  <c r="W83" i="55"/>
  <c r="W81" i="55"/>
  <c r="W17" i="55"/>
  <c r="W247" i="55"/>
  <c r="W114" i="55"/>
  <c r="W115" i="55"/>
  <c r="W18" i="55"/>
  <c r="W246" i="55"/>
  <c r="W80" i="55"/>
  <c r="W59" i="55"/>
  <c r="W52" i="55"/>
  <c r="W245" i="55"/>
  <c r="W262" i="55"/>
  <c r="W62" i="55"/>
  <c r="W14" i="55"/>
  <c r="W191" i="55"/>
  <c r="W58" i="55"/>
  <c r="W261" i="55"/>
  <c r="W49" i="55"/>
  <c r="W238" i="55"/>
  <c r="W137" i="55"/>
  <c r="W9" i="55"/>
  <c r="W142" i="55"/>
  <c r="W192" i="55"/>
  <c r="W251" i="55"/>
  <c r="W169" i="55"/>
  <c r="W160" i="55"/>
  <c r="W78" i="55"/>
  <c r="W63" i="55"/>
  <c r="W35" i="55"/>
  <c r="W46" i="55"/>
  <c r="W33" i="55"/>
  <c r="W11" i="55"/>
  <c r="W112" i="55"/>
  <c r="W235" i="55"/>
  <c r="W250" i="55"/>
  <c r="W269" i="55"/>
  <c r="W88" i="55"/>
  <c r="W254" i="55"/>
  <c r="W77" i="55"/>
  <c r="C272" i="55"/>
  <c r="D272" i="55"/>
  <c r="E272" i="55"/>
  <c r="F272" i="55"/>
  <c r="G272" i="55"/>
  <c r="H272" i="55"/>
  <c r="I272" i="55"/>
  <c r="J272" i="55"/>
  <c r="K272" i="55"/>
  <c r="L272" i="55"/>
  <c r="M272" i="55"/>
  <c r="N272" i="55"/>
  <c r="O272" i="55"/>
  <c r="P272" i="55"/>
  <c r="Q272" i="55"/>
  <c r="R272" i="55"/>
  <c r="S272" i="55"/>
  <c r="T272" i="55"/>
  <c r="U272" i="55"/>
  <c r="V272" i="55"/>
  <c r="B272" i="55"/>
  <c r="A24" i="38"/>
  <c r="A23" i="38"/>
  <c r="A22" i="38"/>
  <c r="W272" i="55" l="1"/>
  <c r="T2" i="55"/>
  <c r="U2" i="55"/>
  <c r="V2" i="55"/>
  <c r="B26" i="38"/>
  <c r="G26" i="38"/>
  <c r="L26" i="38" s="1"/>
  <c r="G25" i="38"/>
  <c r="B25" i="38"/>
  <c r="T2" i="52"/>
  <c r="U2" i="52"/>
  <c r="V2" i="52"/>
  <c r="U2" i="37"/>
  <c r="V2" i="37"/>
  <c r="T2" i="37"/>
  <c r="AX3" i="54"/>
  <c r="AY3" i="54"/>
  <c r="AZ3" i="54"/>
  <c r="Z28" i="52"/>
  <c r="Z28" i="37"/>
  <c r="Z20" i="52"/>
  <c r="T3" i="52"/>
  <c r="U3" i="52"/>
  <c r="V3" i="52"/>
  <c r="W3" i="52"/>
  <c r="X3" i="52"/>
  <c r="Y3" i="52"/>
  <c r="C3" i="52"/>
  <c r="D3" i="52"/>
  <c r="E3" i="52"/>
  <c r="F3" i="52"/>
  <c r="G3" i="52"/>
  <c r="H3" i="52"/>
  <c r="I3" i="52"/>
  <c r="J3" i="52"/>
  <c r="K3" i="52"/>
  <c r="L3" i="52"/>
  <c r="M3" i="52"/>
  <c r="N3" i="52"/>
  <c r="O3" i="52"/>
  <c r="P3" i="52"/>
  <c r="Q3" i="52"/>
  <c r="R3" i="52"/>
  <c r="S3" i="52"/>
  <c r="B3" i="52"/>
  <c r="L25" i="38" l="1"/>
  <c r="Z3" i="52"/>
  <c r="AA28" i="52" s="1"/>
  <c r="C2" i="55"/>
  <c r="D2" i="55"/>
  <c r="E2" i="55"/>
  <c r="F2" i="55"/>
  <c r="G2" i="55"/>
  <c r="H2" i="55"/>
  <c r="I2" i="55"/>
  <c r="J2" i="55"/>
  <c r="K2" i="55"/>
  <c r="L2" i="55"/>
  <c r="M2" i="55"/>
  <c r="N2" i="55"/>
  <c r="O2" i="55"/>
  <c r="P2" i="55"/>
  <c r="Q2" i="55"/>
  <c r="R2" i="55"/>
  <c r="S2" i="55"/>
  <c r="B2" i="55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B2" i="52"/>
  <c r="AG3" i="54"/>
  <c r="AH3" i="54"/>
  <c r="AI3" i="54"/>
  <c r="AJ3" i="54"/>
  <c r="AK3" i="54"/>
  <c r="AL3" i="54"/>
  <c r="AM3" i="54"/>
  <c r="AN3" i="54"/>
  <c r="AO3" i="54"/>
  <c r="AP3" i="54"/>
  <c r="AQ3" i="54"/>
  <c r="AR3" i="54"/>
  <c r="AS3" i="54"/>
  <c r="AT3" i="54"/>
  <c r="AU3" i="54"/>
  <c r="AV3" i="54"/>
  <c r="AW3" i="54"/>
  <c r="AF3" i="54"/>
  <c r="F2" i="37"/>
  <c r="G2" i="37"/>
  <c r="H2" i="37"/>
  <c r="I2" i="37"/>
  <c r="J2" i="37"/>
  <c r="K2" i="37"/>
  <c r="L2" i="37"/>
  <c r="M2" i="37"/>
  <c r="N2" i="37"/>
  <c r="O2" i="37"/>
  <c r="P2" i="37"/>
  <c r="Q2" i="37"/>
  <c r="R2" i="37"/>
  <c r="S2" i="37"/>
  <c r="E3" i="37"/>
  <c r="F3" i="37"/>
  <c r="G3" i="37"/>
  <c r="H3" i="37"/>
  <c r="I3" i="37"/>
  <c r="J3" i="37"/>
  <c r="K3" i="37"/>
  <c r="L3" i="37"/>
  <c r="E2" i="37"/>
  <c r="D2" i="37"/>
  <c r="C2" i="37"/>
  <c r="B2" i="37"/>
  <c r="AA20" i="52" l="1"/>
  <c r="Z27" i="52"/>
  <c r="AA27" i="52" s="1"/>
  <c r="Z27" i="37"/>
  <c r="G17" i="38"/>
  <c r="B17" i="38"/>
  <c r="L17" i="38" l="1"/>
  <c r="B4" i="38"/>
  <c r="G4" i="38"/>
  <c r="L4" i="38" l="1"/>
  <c r="J4" i="38" s="1"/>
  <c r="B13" i="38"/>
  <c r="G13" i="38"/>
  <c r="K4" i="38" l="1"/>
  <c r="W3" i="37" l="1"/>
  <c r="X3" i="37"/>
  <c r="Y3" i="37"/>
  <c r="C3" i="37"/>
  <c r="D3" i="37"/>
  <c r="M3" i="37"/>
  <c r="N3" i="37"/>
  <c r="O3" i="37"/>
  <c r="P3" i="37"/>
  <c r="Q3" i="37"/>
  <c r="R3" i="37"/>
  <c r="S3" i="37"/>
  <c r="T3" i="37"/>
  <c r="U3" i="37"/>
  <c r="V3" i="37"/>
  <c r="B3" i="37"/>
  <c r="Z9" i="52" l="1"/>
  <c r="AA9" i="52" s="1"/>
  <c r="Z6" i="52"/>
  <c r="AA6" i="52" s="1"/>
  <c r="Z15" i="52"/>
  <c r="AA15" i="52" s="1"/>
  <c r="Z11" i="52"/>
  <c r="AA11" i="52" s="1"/>
  <c r="Z29" i="52"/>
  <c r="AA29" i="52" s="1"/>
  <c r="Z17" i="52"/>
  <c r="AA17" i="52" s="1"/>
  <c r="Z16" i="52"/>
  <c r="AA16" i="52" s="1"/>
  <c r="Z4" i="52"/>
  <c r="AA4" i="52" s="1"/>
  <c r="Z10" i="52"/>
  <c r="AA10" i="52" s="1"/>
  <c r="Z7" i="52"/>
  <c r="AA7" i="52" s="1"/>
  <c r="Z5" i="52"/>
  <c r="AA5" i="52" s="1"/>
  <c r="Z26" i="52"/>
  <c r="AA26" i="52" s="1"/>
  <c r="Z12" i="52"/>
  <c r="AA12" i="52" s="1"/>
  <c r="Z19" i="52"/>
  <c r="AA19" i="52" s="1"/>
  <c r="Z14" i="52"/>
  <c r="AA14" i="52" s="1"/>
  <c r="Z22" i="52"/>
  <c r="AA22" i="52" s="1"/>
  <c r="Z18" i="52"/>
  <c r="AA18" i="52" s="1"/>
  <c r="Z8" i="52"/>
  <c r="AA8" i="52" s="1"/>
  <c r="Z21" i="52"/>
  <c r="AA21" i="52" s="1"/>
  <c r="Z23" i="52"/>
  <c r="AA23" i="52" s="1"/>
  <c r="Z13" i="52"/>
  <c r="AA13" i="52" s="1"/>
  <c r="Z25" i="52"/>
  <c r="AA25" i="52" s="1"/>
  <c r="Z24" i="52"/>
  <c r="AA24" i="52" s="1"/>
  <c r="B24" i="38" l="1"/>
  <c r="G24" i="38"/>
  <c r="L24" i="38" l="1"/>
  <c r="J24" i="38"/>
  <c r="K24" i="38"/>
  <c r="G7" i="38"/>
  <c r="G8" i="38"/>
  <c r="G6" i="38"/>
  <c r="Z17" i="37" l="1"/>
  <c r="Z25" i="37"/>
  <c r="Z18" i="37"/>
  <c r="Z8" i="37"/>
  <c r="Z11" i="37"/>
  <c r="Z23" i="37"/>
  <c r="Z19" i="37"/>
  <c r="Z5" i="37"/>
  <c r="Z6" i="37"/>
  <c r="Z9" i="37"/>
  <c r="Z14" i="37"/>
  <c r="Z22" i="37"/>
  <c r="Z21" i="37"/>
  <c r="Z10" i="37"/>
  <c r="Z16" i="37"/>
  <c r="Z4" i="37"/>
  <c r="Z15" i="37"/>
  <c r="Z24" i="37"/>
  <c r="Z20" i="37"/>
  <c r="Z12" i="37"/>
  <c r="Z29" i="37"/>
  <c r="Z13" i="37"/>
  <c r="Z26" i="37"/>
  <c r="Z7" i="37"/>
  <c r="I3" i="38" l="1"/>
  <c r="H3" i="38"/>
  <c r="F3" i="38"/>
  <c r="E3" i="38"/>
  <c r="D3" i="38"/>
  <c r="C3" i="38"/>
  <c r="G27" i="38"/>
  <c r="B27" i="38"/>
  <c r="G23" i="38"/>
  <c r="B23" i="38"/>
  <c r="G22" i="38"/>
  <c r="B22" i="38"/>
  <c r="G21" i="38"/>
  <c r="B21" i="38"/>
  <c r="G20" i="38"/>
  <c r="B20" i="38"/>
  <c r="G19" i="38"/>
  <c r="B19" i="38"/>
  <c r="G18" i="38"/>
  <c r="B18" i="38"/>
  <c r="G16" i="38"/>
  <c r="B16" i="38"/>
  <c r="G15" i="38"/>
  <c r="B15" i="38"/>
  <c r="L15" i="38" s="1"/>
  <c r="G14" i="38"/>
  <c r="B14" i="38"/>
  <c r="G12" i="38"/>
  <c r="B12" i="38"/>
  <c r="G11" i="38"/>
  <c r="B11" i="38"/>
  <c r="L11" i="38" s="1"/>
  <c r="G10" i="38"/>
  <c r="B10" i="38"/>
  <c r="G9" i="38"/>
  <c r="B9" i="38"/>
  <c r="B8" i="38"/>
  <c r="B7" i="38"/>
  <c r="L7" i="38" s="1"/>
  <c r="B6" i="38"/>
  <c r="G5" i="38"/>
  <c r="B5" i="38"/>
  <c r="H31" i="38" l="1"/>
  <c r="K15" i="38"/>
  <c r="J15" i="38"/>
  <c r="K11" i="38"/>
  <c r="J11" i="38"/>
  <c r="K7" i="38"/>
  <c r="J7" i="38"/>
  <c r="B3" i="38"/>
  <c r="L20" i="38"/>
  <c r="L27" i="38"/>
  <c r="L8" i="38"/>
  <c r="L12" i="38"/>
  <c r="L16" i="38"/>
  <c r="L21" i="38"/>
  <c r="L5" i="38"/>
  <c r="L13" i="38"/>
  <c r="L18" i="38"/>
  <c r="L22" i="38"/>
  <c r="G3" i="38"/>
  <c r="L9" i="38"/>
  <c r="L6" i="38"/>
  <c r="L14" i="38"/>
  <c r="L23" i="38"/>
  <c r="L10" i="38"/>
  <c r="L19" i="38"/>
  <c r="C31" i="38" l="1"/>
  <c r="J31" i="38"/>
  <c r="K23" i="38"/>
  <c r="J23" i="38"/>
  <c r="K5" i="38"/>
  <c r="J5" i="38"/>
  <c r="K14" i="38"/>
  <c r="J14" i="38"/>
  <c r="K22" i="38"/>
  <c r="J22" i="38"/>
  <c r="K21" i="38"/>
  <c r="J21" i="38"/>
  <c r="K27" i="38"/>
  <c r="J27" i="38"/>
  <c r="K18" i="38"/>
  <c r="J18" i="38"/>
  <c r="K16" i="38"/>
  <c r="J16" i="38"/>
  <c r="K20" i="38"/>
  <c r="J20" i="38"/>
  <c r="K10" i="38"/>
  <c r="J10" i="38"/>
  <c r="K9" i="38"/>
  <c r="J9" i="38"/>
  <c r="K13" i="38"/>
  <c r="J13" i="38"/>
  <c r="K12" i="38"/>
  <c r="J12" i="38"/>
  <c r="K8" i="38"/>
  <c r="J8" i="38"/>
  <c r="K6" i="38"/>
  <c r="J6" i="38"/>
  <c r="K19" i="38"/>
  <c r="J19" i="38"/>
  <c r="L3" i="38"/>
  <c r="J3" i="38" s="1"/>
  <c r="G28" i="38" l="1"/>
  <c r="E28" i="38"/>
  <c r="K3" i="38"/>
  <c r="I28" i="38"/>
  <c r="F28" i="38"/>
  <c r="B28" i="38"/>
  <c r="D28" i="38"/>
  <c r="H28" i="38"/>
  <c r="C28" i="38"/>
  <c r="Z3" i="37" l="1"/>
  <c r="AA28" i="37" s="1"/>
  <c r="AA11" i="37" l="1"/>
  <c r="AA27" i="37"/>
  <c r="AA13" i="37"/>
  <c r="AA22" i="37"/>
  <c r="AA20" i="37"/>
  <c r="AA5" i="37"/>
  <c r="AA18" i="37"/>
  <c r="AA12" i="37"/>
  <c r="AA19" i="37"/>
  <c r="AA10" i="37"/>
  <c r="AA25" i="37"/>
  <c r="AA8" i="37"/>
  <c r="AA17" i="37"/>
  <c r="AA23" i="37"/>
  <c r="AA16" i="37"/>
  <c r="AA6" i="37"/>
  <c r="AA14" i="37"/>
  <c r="AA21" i="37"/>
  <c r="AA29" i="37"/>
  <c r="AA9" i="37"/>
  <c r="AA24" i="37"/>
  <c r="AA7" i="37"/>
  <c r="AA15" i="37"/>
  <c r="AA4" i="37"/>
  <c r="AA26" i="37"/>
</calcChain>
</file>

<file path=xl/sharedStrings.xml><?xml version="1.0" encoding="utf-8"?>
<sst xmlns="http://schemas.openxmlformats.org/spreadsheetml/2006/main" count="1064" uniqueCount="383">
  <si>
    <t>TOTAL</t>
    <phoneticPr fontId="19" type="noConversion"/>
  </si>
  <si>
    <t>Montendre</t>
  </si>
  <si>
    <t>% hommes</t>
  </si>
  <si>
    <t>NOM &amp; Prénom</t>
    <phoneticPr fontId="19" type="noConversion"/>
  </si>
  <si>
    <t>Aubeterre</t>
  </si>
  <si>
    <t>3ème Série H</t>
  </si>
  <si>
    <t>La Palmyre</t>
  </si>
  <si>
    <t>Niort</t>
  </si>
  <si>
    <t>Bressuire</t>
  </si>
  <si>
    <t>TOTAL</t>
  </si>
  <si>
    <t>Messieurs</t>
  </si>
  <si>
    <t>Idx</t>
  </si>
  <si>
    <t>Classement</t>
  </si>
  <si>
    <t>GRAINES D'ELITE</t>
  </si>
  <si>
    <t>Femmes</t>
  </si>
  <si>
    <t>2ème Série H</t>
  </si>
  <si>
    <t>Classement brut</t>
  </si>
  <si>
    <t>Dames</t>
  </si>
  <si>
    <t>%</t>
  </si>
  <si>
    <t>% femmes</t>
  </si>
  <si>
    <t>Classement Net</t>
    <phoneticPr fontId="19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</si>
  <si>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</si>
  <si>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</si>
  <si>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</si>
  <si>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</si>
  <si>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</si>
  <si>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</si>
  <si>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</si>
  <si>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</si>
  <si>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</si>
  <si>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</si>
  <si>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</si>
  <si>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</si>
  <si>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évolution %</t>
  </si>
  <si>
    <t>LA PALMYRE GOLF RESORT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</si>
  <si>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</si>
  <si>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</si>
  <si>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</si>
  <si>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</si>
  <si>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</si>
  <si>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</si>
  <si>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</si>
  <si>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</si>
  <si>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</si>
  <si>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</si>
  <si>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</si>
  <si>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</si>
  <si>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</si>
  <si>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</si>
  <si>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</si>
  <si>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</si>
  <si>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</si>
  <si>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</si>
  <si>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</si>
  <si>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</si>
  <si>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</si>
  <si>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</si>
  <si>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</si>
  <si>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</si>
  <si>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</si>
  <si>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</si>
  <si>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</si>
  <si>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</si>
  <si>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</si>
  <si>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</si>
  <si>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</si>
  <si>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</si>
  <si>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</si>
  <si>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</si>
  <si>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</si>
  <si>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</si>
  <si>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</si>
  <si>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</si>
  <si>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</si>
  <si>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</si>
  <si>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</si>
  <si>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</si>
  <si>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La Domangere</t>
  </si>
  <si>
    <t>GOLF DE BRESSUIRE</t>
  </si>
  <si>
    <t>La Porcelaine</t>
  </si>
  <si>
    <t>GOLF DU CHATEAU DE LA VALLADE</t>
  </si>
  <si>
    <t>GOLF LA ROCHE POSAY</t>
  </si>
  <si>
    <t>GOLF BLUEGREEN MAZIERES EN GATINE</t>
  </si>
  <si>
    <t>Soulisse Christophe</t>
  </si>
  <si>
    <t>Soulisse Marielle</t>
  </si>
  <si>
    <t>Grasset Bruno</t>
  </si>
  <si>
    <t>Robichon Michel</t>
  </si>
  <si>
    <t>Robichon Nadine</t>
  </si>
  <si>
    <t>Lambare Philippe</t>
  </si>
  <si>
    <t>1ère Série Dames 0/25.9   BRUT</t>
  </si>
  <si>
    <t>1ère Série Dames 0/25.9   NET</t>
  </si>
  <si>
    <t>1ère Série Messieurs 0/17.9   BRUT</t>
  </si>
  <si>
    <t>1ère Série Messieurs 0/17.9   NET</t>
  </si>
  <si>
    <t>2ème Série Dames 26/ 54   BRUT</t>
  </si>
  <si>
    <t>2ème Série Dames 26/ 54   NET</t>
  </si>
  <si>
    <t>Picot André</t>
  </si>
  <si>
    <t>Petreau Alain</t>
  </si>
  <si>
    <t>GOLF DE LOUDUN-FONTEVRAUD</t>
  </si>
  <si>
    <t>GOLF LA ROCHELLE SUD (OTUS)</t>
  </si>
  <si>
    <t>Bordeaux Lac</t>
  </si>
  <si>
    <t>Ropars Chantal</t>
  </si>
  <si>
    <t>Domaine Des Forges</t>
  </si>
  <si>
    <t>Ropars Thierry</t>
  </si>
  <si>
    <t>Monteil Pascal</t>
  </si>
  <si>
    <t>GOLF DOMAINE DES FORGES</t>
  </si>
  <si>
    <t>2ème Série Messieurs 18/23.9   BRUT</t>
  </si>
  <si>
    <t>3ème Série Messieurs 24/54 BRUT</t>
  </si>
  <si>
    <t>2ème Série Messieurs 18/23.9   NET</t>
  </si>
  <si>
    <t>3ème Série Messieurs 24/54 NET</t>
  </si>
  <si>
    <t>GOLF DE ROYAN</t>
  </si>
  <si>
    <t>GOLF BLUEGREEN LA DOMANGERE</t>
  </si>
  <si>
    <t>GOLF BLUEGREEN MAZIERES EN GATINE 2</t>
  </si>
  <si>
    <t>Domaine des Forges</t>
  </si>
  <si>
    <t>GOLF DU HAUT-POITOU 2</t>
  </si>
  <si>
    <t>Bodin Jean Marie</t>
  </si>
  <si>
    <t>Bouland André</t>
  </si>
  <si>
    <t>Bouland Sylvie</t>
  </si>
  <si>
    <t>Taylor Graham</t>
  </si>
  <si>
    <t>Enard Gilles</t>
  </si>
  <si>
    <t>Grenier Eric</t>
  </si>
  <si>
    <t>Robelin Michel</t>
  </si>
  <si>
    <t>Theault Marc</t>
  </si>
  <si>
    <t>Bize Christophe</t>
  </si>
  <si>
    <t>Delfortrie Stephane</t>
  </si>
  <si>
    <t>Bayliss Neil</t>
  </si>
  <si>
    <t>Vincent Jean Claude</t>
  </si>
  <si>
    <t>Pousse Thierry</t>
  </si>
  <si>
    <t>Michelot Michel</t>
  </si>
  <si>
    <t>Crepeau Robert</t>
  </si>
  <si>
    <t>Amsellem Jean-Louis</t>
  </si>
  <si>
    <t>Comin Didier</t>
  </si>
  <si>
    <t>Mayon François</t>
  </si>
  <si>
    <t>Boulenger Daniel</t>
  </si>
  <si>
    <t>Villeneuve Michel</t>
  </si>
  <si>
    <t>Khath Sarun</t>
  </si>
  <si>
    <t>Elie Didier</t>
  </si>
  <si>
    <t>Forget Francis</t>
  </si>
  <si>
    <t>Colonna D'Istria Lucien</t>
  </si>
  <si>
    <t>Barreau Olivier</t>
  </si>
  <si>
    <t>Hamann Francis</t>
  </si>
  <si>
    <t>Churlaud Jean Pierre</t>
  </si>
  <si>
    <t>David Jean</t>
  </si>
  <si>
    <t>Beignon Jean-Pierre</t>
  </si>
  <si>
    <t>Piton Jean-François</t>
  </si>
  <si>
    <t>Bussiere Alain</t>
  </si>
  <si>
    <t>Herveau Dominique</t>
  </si>
  <si>
    <t>Alidor Jacques</t>
  </si>
  <si>
    <t>Deschamps Jacques</t>
  </si>
  <si>
    <t>Vallet Dany</t>
  </si>
  <si>
    <t>Guet Patrick</t>
  </si>
  <si>
    <t>Grassin Christian</t>
  </si>
  <si>
    <t>Geay Alain</t>
  </si>
  <si>
    <t>Galmiche Daniel</t>
  </si>
  <si>
    <t>Gibault Jean Marie</t>
  </si>
  <si>
    <t>Tinevez Jean Marie</t>
  </si>
  <si>
    <t>Nazareth Bertrand</t>
  </si>
  <si>
    <t>Langlois Raymond</t>
  </si>
  <si>
    <t>Blanquart Michel</t>
  </si>
  <si>
    <t>Rigoutat Philippe</t>
  </si>
  <si>
    <t>Beaughon Thierry</t>
  </si>
  <si>
    <t>Briant Pierre</t>
  </si>
  <si>
    <t>Foucher Jean-Marie</t>
  </si>
  <si>
    <t>Lledo André</t>
  </si>
  <si>
    <t>Bodinaud Jean-Michel</t>
  </si>
  <si>
    <t>Le Boucher Jean-Bernard</t>
  </si>
  <si>
    <t>Jaros Christian</t>
  </si>
  <si>
    <t>Gourmelen Bernard</t>
  </si>
  <si>
    <t>Lardier Jean-Luc</t>
  </si>
  <si>
    <t>Sault Patrick</t>
  </si>
  <si>
    <t>Levasseur Gérard</t>
  </si>
  <si>
    <t>Margerit Dominique</t>
  </si>
  <si>
    <t>Taylor Elaine</t>
  </si>
  <si>
    <t>Causel Danielle</t>
  </si>
  <si>
    <t>Bayliss Rose</t>
  </si>
  <si>
    <t>Marot Christiane</t>
  </si>
  <si>
    <t>Metais Danielle</t>
  </si>
  <si>
    <t>Guet Nadine</t>
  </si>
  <si>
    <t>Maurial-Michelot Murielle</t>
  </si>
  <si>
    <t>Grassin Joelle</t>
  </si>
  <si>
    <t>Belouet Patricia</t>
  </si>
  <si>
    <t>Marchand Louisette</t>
  </si>
  <si>
    <t>Chenevier Fabienne</t>
  </si>
  <si>
    <t>Roy Nicole</t>
  </si>
  <si>
    <t>Goutorbe Chantal</t>
  </si>
  <si>
    <t>Armand Annick</t>
  </si>
  <si>
    <t>Kauffmann Béatrice</t>
  </si>
  <si>
    <t>Nazareth Marie-Thérèse</t>
  </si>
  <si>
    <t>Breton Pascale</t>
  </si>
  <si>
    <t>Duchamp Marie-Claire</t>
  </si>
  <si>
    <t>Thibaud Janine</t>
  </si>
  <si>
    <t>Carrez Catherine</t>
  </si>
  <si>
    <t>Le Boucher Francoise</t>
  </si>
  <si>
    <t>Jaros Josiane</t>
  </si>
  <si>
    <t>Margerit Isabelle</t>
  </si>
  <si>
    <t>Durand Jean Pierre</t>
  </si>
  <si>
    <t>Rousseau Jean Jacques</t>
  </si>
  <si>
    <t>Mechain Christophe</t>
  </si>
  <si>
    <t>Centomo Jean Louis</t>
  </si>
  <si>
    <t>Jacinto Lionel</t>
  </si>
  <si>
    <t>Onnee Michel</t>
  </si>
  <si>
    <t>Bongard Patrick</t>
  </si>
  <si>
    <t>Bordas Michel</t>
  </si>
  <si>
    <t>Downie Graham</t>
  </si>
  <si>
    <t>Martineau Daniel</t>
  </si>
  <si>
    <t>Penaud Dominique</t>
  </si>
  <si>
    <t>Tempereau Pierre-Jean</t>
  </si>
  <si>
    <t>Vernaire Lionel</t>
  </si>
  <si>
    <t>Amatriain Georges</t>
  </si>
  <si>
    <t>Ries Denis</t>
  </si>
  <si>
    <t>Tevenin Jean-Louis</t>
  </si>
  <si>
    <t>Monneau Jacky</t>
  </si>
  <si>
    <t>Bodard Harris</t>
  </si>
  <si>
    <t>Garnier Jean Michel</t>
  </si>
  <si>
    <t>Cai-Thi-Chan Michel</t>
  </si>
  <si>
    <t>Basck Guy</t>
  </si>
  <si>
    <t>Bonneau Gilles</t>
  </si>
  <si>
    <t>Favreau Philippe</t>
  </si>
  <si>
    <t>Andrieux Jean-Philippe</t>
  </si>
  <si>
    <t>Breton Jean - Pierre</t>
  </si>
  <si>
    <t>Corgnac Gérard</t>
  </si>
  <si>
    <t>Roussel Dominique</t>
  </si>
  <si>
    <t>Hivelin Patrick</t>
  </si>
  <si>
    <t>Poinsot Cyril</t>
  </si>
  <si>
    <t>Limoges Christophe</t>
  </si>
  <si>
    <t>Differ Michel</t>
  </si>
  <si>
    <t>Mederic Bruno</t>
  </si>
  <si>
    <t>Martin Dominique</t>
  </si>
  <si>
    <t>Blazquez Paul</t>
  </si>
  <si>
    <t>Forlorou Michel</t>
  </si>
  <si>
    <t>Menu Serge</t>
  </si>
  <si>
    <t>Bardin Guy</t>
  </si>
  <si>
    <t>Charron Jean-Pierre</t>
  </si>
  <si>
    <t>Marcel Henri</t>
  </si>
  <si>
    <t>Marchesini Jean-Claude</t>
  </si>
  <si>
    <t>Spencer Malcolm</t>
  </si>
  <si>
    <t>Gabet Willy</t>
  </si>
  <si>
    <t>Duriez Jean Marc</t>
  </si>
  <si>
    <t>Laurant Patrick</t>
  </si>
  <si>
    <t>Mehouas Bernard</t>
  </si>
  <si>
    <t>Huet Loïc</t>
  </si>
  <si>
    <t>Rebeyrol Luc</t>
  </si>
  <si>
    <t>Jolys René</t>
  </si>
  <si>
    <t>Oger Jacques</t>
  </si>
  <si>
    <t>Chrysostome Thomas</t>
  </si>
  <si>
    <t>Erieau Jean-Jacques</t>
  </si>
  <si>
    <t>Barbeau Jean François</t>
  </si>
  <si>
    <t>Thibault Gérard</t>
  </si>
  <si>
    <t>Belliot Jacques</t>
  </si>
  <si>
    <t>Izambard Benoit</t>
  </si>
  <si>
    <t>Charrier Michel</t>
  </si>
  <si>
    <t>Barro Marc</t>
  </si>
  <si>
    <t>Lesquelen Patrick</t>
  </si>
  <si>
    <t>Renaud Gérard</t>
  </si>
  <si>
    <t>Bordas Michele</t>
  </si>
  <si>
    <t>Fajou Patricia</t>
  </si>
  <si>
    <t>Favreau Annette</t>
  </si>
  <si>
    <t>Vernaire Catherine</t>
  </si>
  <si>
    <t>De Bellegarde Réjane</t>
  </si>
  <si>
    <t>Voudon Martine</t>
  </si>
  <si>
    <t>Hivelin Dominique</t>
  </si>
  <si>
    <t>Tevenin Claudine</t>
  </si>
  <si>
    <t>Debaud-Stocchi Claudine</t>
  </si>
  <si>
    <t>Parrou Elena</t>
  </si>
  <si>
    <t>Lesquelen Josiane</t>
  </si>
  <si>
    <t>Roussel Danielle</t>
  </si>
  <si>
    <t>Roy-Contancin Marie Paule</t>
  </si>
  <si>
    <t>Differ Frederique</t>
  </si>
  <si>
    <t>Oger Marie Jose</t>
  </si>
  <si>
    <t>Malgrange Maryline</t>
  </si>
  <si>
    <t>Lancon Daniele</t>
  </si>
  <si>
    <t>Erieau Claudine</t>
  </si>
  <si>
    <t>Nicolas Cecile</t>
  </si>
  <si>
    <t>Santamaria Françoise</t>
  </si>
  <si>
    <t>Renaud Louisette</t>
  </si>
  <si>
    <t>Baranger Yannick</t>
  </si>
  <si>
    <t>Defaye Didier</t>
  </si>
  <si>
    <t>Leheutre Eva</t>
  </si>
  <si>
    <t>Criaud Brigitte</t>
  </si>
  <si>
    <t>Mederic Nathalie</t>
  </si>
  <si>
    <t>Michaud Kelly</t>
  </si>
  <si>
    <t>Pouhet Brigitte</t>
  </si>
  <si>
    <t>Vignault Marie-Paule</t>
  </si>
  <si>
    <t>Milliot Annie</t>
  </si>
  <si>
    <t>Tournemol Didier</t>
  </si>
  <si>
    <t>Pecquet Christian</t>
  </si>
  <si>
    <t>Vignault Pierre</t>
  </si>
  <si>
    <t>Guionnet Gérard</t>
  </si>
  <si>
    <t>Hebert Gilles</t>
  </si>
  <si>
    <t>Gardais Olivier</t>
  </si>
  <si>
    <t>Paineau Christian</t>
  </si>
  <si>
    <t>Chevalier Rodolphe</t>
  </si>
  <si>
    <t>Lejard Luc</t>
  </si>
  <si>
    <t>Marchand Jean Pierre</t>
  </si>
  <si>
    <t>Chaintrier Olivier</t>
  </si>
  <si>
    <t>Pagerie Gilles</t>
  </si>
  <si>
    <t>Fevrier Dominique</t>
  </si>
  <si>
    <t>Payro Gerard</t>
  </si>
  <si>
    <t>Raynaud Jean-Yves</t>
  </si>
  <si>
    <t>Blot Jean-Marie</t>
  </si>
  <si>
    <t>Germain Janick</t>
  </si>
  <si>
    <t>Bonnet Jean Pierre</t>
  </si>
  <si>
    <t>Percheron Jean Claude</t>
  </si>
  <si>
    <t>Pouhet Michel</t>
  </si>
  <si>
    <t>Prevost Bruno</t>
  </si>
  <si>
    <t>Milliot Philippe</t>
  </si>
  <si>
    <t>Theault Veronique</t>
  </si>
  <si>
    <t>Versabeau Annie</t>
  </si>
  <si>
    <t>Clement Joel</t>
  </si>
  <si>
    <t>Mieze André</t>
  </si>
  <si>
    <t>Calaber François</t>
  </si>
  <si>
    <t>Sarlay Isabelle</t>
  </si>
  <si>
    <t>Poiron-Charpentier Francine</t>
  </si>
  <si>
    <t>Loches Verneuil</t>
  </si>
  <si>
    <t>Kerfers Claude</t>
  </si>
  <si>
    <t>Fervault Jean Luc</t>
  </si>
  <si>
    <t>Bellivier André</t>
  </si>
  <si>
    <t>Blanche Jean-Marc</t>
  </si>
  <si>
    <t>Versabeau Bernard</t>
  </si>
  <si>
    <t>Painchault Daniel</t>
  </si>
  <si>
    <t>Maggioni Joel</t>
  </si>
  <si>
    <t>Joanny Joël</t>
  </si>
  <si>
    <t>Papazian Samuel</t>
  </si>
  <si>
    <t>Guiot Claude</t>
  </si>
  <si>
    <t>Baste Jean-Pierre</t>
  </si>
  <si>
    <t>Guy Hubert</t>
  </si>
  <si>
    <t>Hucault Alain</t>
  </si>
  <si>
    <t>Sausseau Michel</t>
  </si>
  <si>
    <t>Riffault Janny</t>
  </si>
  <si>
    <t>Doignon Jean</t>
  </si>
  <si>
    <t>Lugier Christian</t>
  </si>
  <si>
    <t>Croux Christophe</t>
  </si>
  <si>
    <t>Tinse Hugues</t>
  </si>
  <si>
    <t>Terreau Dominique</t>
  </si>
  <si>
    <t>Zysk Véronique</t>
  </si>
  <si>
    <t>Paillet Sylvie</t>
  </si>
  <si>
    <t>Alexandre Marie-Laurence</t>
  </si>
  <si>
    <t>Lacanau Ardilouse</t>
  </si>
  <si>
    <t>Raffoux Philippe</t>
  </si>
  <si>
    <t>Perrot Didier</t>
  </si>
  <si>
    <t>Blanes Christian</t>
  </si>
  <si>
    <t>Lemercier Marc</t>
  </si>
  <si>
    <t>Pelletier Jean-Michel</t>
  </si>
  <si>
    <t>Golla Michel</t>
  </si>
  <si>
    <t>Bernard Patrick</t>
  </si>
  <si>
    <t>Coulais Joël</t>
  </si>
  <si>
    <t>Nonet Thierry</t>
  </si>
  <si>
    <t>Henri Jean-Pierre</t>
  </si>
  <si>
    <t>Macaire Jean</t>
  </si>
  <si>
    <t>Favre Jean-Luc</t>
  </si>
  <si>
    <t>Girard Bernard</t>
  </si>
  <si>
    <t>Thierry Pascal</t>
  </si>
  <si>
    <t>Picard Dominique</t>
  </si>
  <si>
    <t>Favreau Jannick</t>
  </si>
  <si>
    <t>Radureau Bernard</t>
  </si>
  <si>
    <t>Pain Jean Marie</t>
  </si>
  <si>
    <t>Russet Patrick</t>
  </si>
  <si>
    <t>Gadeau Martine</t>
  </si>
  <si>
    <t>Fassier Henri</t>
  </si>
  <si>
    <t>Gomard Nadège</t>
  </si>
  <si>
    <t>Lacourcelle René</t>
  </si>
  <si>
    <t>Chaye Emmanuel</t>
  </si>
  <si>
    <t>Jucquois Paul</t>
  </si>
  <si>
    <t>Delmon Jean Michel</t>
  </si>
  <si>
    <t>Mazzega Guy</t>
  </si>
  <si>
    <t>Chretien Albert</t>
  </si>
  <si>
    <t>Deloof Jean-Philippe</t>
  </si>
  <si>
    <t>Martin Philippe</t>
  </si>
  <si>
    <t>Mure Guy</t>
  </si>
  <si>
    <t>Sire Gerard</t>
  </si>
  <si>
    <t>Gomard Serge</t>
  </si>
  <si>
    <t>Reault Raymond</t>
  </si>
  <si>
    <t>David Thierry</t>
  </si>
  <si>
    <t>Bonus OK !</t>
  </si>
  <si>
    <t>Bernard Patrick + Corgnac Gérard</t>
  </si>
  <si>
    <t>Paillet Sylvie + Chenevier Fabienne</t>
  </si>
  <si>
    <t>Tempereau Pierre-Jean + Boulenger Daniel</t>
  </si>
  <si>
    <t>Belouet Patricia + Sarlay Isabelle</t>
  </si>
  <si>
    <t>CONVIVIALES SENIORS/TOUR   2025</t>
  </si>
  <si>
    <t xml:space="preserve">STATS   Participation aux Conviviales  2025  par CLUB </t>
  </si>
  <si>
    <t>Challenge inter Club des CONVIVIALES  2025</t>
  </si>
  <si>
    <t>STATS   Participation  par Série aux Conviviales   2025</t>
  </si>
  <si>
    <t>Stats sur la participation par golfeur en  2025</t>
  </si>
  <si>
    <t xml:space="preserve">Les TOPs après : Conviviales ASGPC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</si>
</sst>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6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1FAFD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Font="0" applyBorder="0"/>
    <xf numFmtId="0" fontId="22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</cellStyleXfs>
  <cellXfs count="25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" fillId="4" borderId="33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8" xfId="0" applyFont="1" applyBorder="1" applyAlignment="1">
      <alignment horizontal="center"/>
    </xf>
    <xf numFmtId="0" fontId="24" fillId="18" borderId="1" xfId="0" applyFont="1" applyFill="1" applyBorder="1" applyAlignment="1">
      <alignment horizontal="center" vertical="center"/>
    </xf>
    <xf numFmtId="0" fontId="24" fillId="18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7" fillId="9" borderId="20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 textRotation="90"/>
    </xf>
    <xf numFmtId="0" fontId="17" fillId="10" borderId="19" xfId="0" applyFont="1" applyFill="1" applyBorder="1" applyAlignment="1">
      <alignment horizontal="center" vertical="center" textRotation="90"/>
    </xf>
    <xf numFmtId="0" fontId="17" fillId="8" borderId="19" xfId="0" applyFont="1" applyFill="1" applyBorder="1" applyAlignment="1">
      <alignment horizontal="center" vertical="center" textRotation="90"/>
    </xf>
    <xf numFmtId="0" fontId="17" fillId="4" borderId="15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5" fillId="0" borderId="4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8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3" fillId="16" borderId="0" xfId="0" applyFont="1" applyFill="1" applyAlignment="1">
      <alignment horizontal="left" wrapText="1"/>
    </xf>
    <xf numFmtId="0" fontId="21" fillId="16" borderId="0" xfId="0" applyFont="1" applyFill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43" fillId="0" borderId="0" xfId="1" applyFont="1" applyAlignment="1" applyProtection="1">
      <alignment horizontal="left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8" fillId="20" borderId="53" xfId="0" applyFont="1" applyFill="1" applyBorder="1" applyAlignment="1">
      <alignment horizontal="center" vertical="center"/>
    </xf>
    <xf numFmtId="0" fontId="8" fillId="22" borderId="5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5" fillId="17" borderId="53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0" fillId="0" borderId="35" xfId="0" applyFont="1" applyBorder="1" applyAlignment="1">
      <alignment horizontal="center" vertical="center" textRotation="90"/>
    </xf>
    <xf numFmtId="0" fontId="45" fillId="0" borderId="10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1" fillId="0" borderId="10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0" fillId="0" borderId="34" xfId="0" applyFont="1" applyBorder="1" applyAlignment="1">
      <alignment horizontal="center" vertical="center" shrinkToFit="1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/>
    </xf>
    <xf numFmtId="0" fontId="8" fillId="8" borderId="52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9" fontId="11" fillId="4" borderId="21" xfId="2" applyFont="1" applyFill="1" applyBorder="1" applyAlignment="1">
      <alignment horizontal="center"/>
    </xf>
    <xf numFmtId="0" fontId="37" fillId="0" borderId="51" xfId="0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9" fontId="6" fillId="8" borderId="1" xfId="2" applyFont="1" applyFill="1" applyBorder="1" applyAlignment="1">
      <alignment horizontal="center" vertical="center"/>
    </xf>
    <xf numFmtId="9" fontId="6" fillId="10" borderId="1" xfId="2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9" fontId="6" fillId="8" borderId="17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9" fontId="6" fillId="8" borderId="18" xfId="2" applyFont="1" applyFill="1" applyBorder="1" applyAlignment="1">
      <alignment horizontal="center" vertical="center"/>
    </xf>
    <xf numFmtId="9" fontId="6" fillId="10" borderId="18" xfId="2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164" fontId="6" fillId="9" borderId="20" xfId="0" applyNumberFormat="1" applyFont="1" applyFill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46" fillId="10" borderId="19" xfId="0" applyNumberFormat="1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3" fontId="18" fillId="9" borderId="20" xfId="0" applyNumberFormat="1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9" fontId="18" fillId="8" borderId="19" xfId="2" applyFont="1" applyFill="1" applyBorder="1" applyAlignment="1">
      <alignment horizontal="center" vertical="center"/>
    </xf>
    <xf numFmtId="9" fontId="48" fillId="10" borderId="19" xfId="2" applyFont="1" applyFill="1" applyBorder="1" applyAlignment="1">
      <alignment horizontal="center" vertical="center"/>
    </xf>
    <xf numFmtId="3" fontId="18" fillId="4" borderId="15" xfId="0" applyNumberFormat="1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0" fillId="0" borderId="26" xfId="0" applyBorder="1"/>
    <xf numFmtId="165" fontId="8" fillId="21" borderId="46" xfId="29" applyNumberFormat="1" applyFont="1" applyFill="1" applyBorder="1" applyAlignment="1">
      <alignment horizontal="center" vertical="center"/>
    </xf>
    <xf numFmtId="0" fontId="11" fillId="14" borderId="43" xfId="0" applyFont="1" applyFill="1" applyBorder="1" applyAlignment="1">
      <alignment horizontal="center" vertical="center"/>
    </xf>
    <xf numFmtId="165" fontId="11" fillId="4" borderId="4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9" fillId="15" borderId="34" xfId="0" applyFont="1" applyFill="1" applyBorder="1" applyAlignment="1">
      <alignment horizontal="center" vertical="center" textRotation="90"/>
    </xf>
    <xf numFmtId="0" fontId="7" fillId="4" borderId="38" xfId="0" applyFont="1" applyFill="1" applyBorder="1" applyAlignment="1">
      <alignment horizontal="center" vertical="center"/>
    </xf>
    <xf numFmtId="0" fontId="0" fillId="0" borderId="1" xfId="0" applyBorder="1"/>
    <xf numFmtId="0" fontId="51" fillId="15" borderId="22" xfId="0" applyFont="1" applyFill="1" applyBorder="1" applyAlignment="1">
      <alignment horizontal="center" vertical="center" textRotation="90"/>
    </xf>
    <xf numFmtId="0" fontId="1" fillId="13" borderId="3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49" fillId="15" borderId="34" xfId="0" applyFont="1" applyFill="1" applyBorder="1" applyAlignment="1">
      <alignment horizontal="center" vertical="center"/>
    </xf>
    <xf numFmtId="0" fontId="32" fillId="11" borderId="1" xfId="1" applyFont="1" applyFill="1" applyBorder="1" applyAlignment="1" applyProtection="1">
      <alignment horizontal="left" vertical="center"/>
    </xf>
    <xf numFmtId="0" fontId="3" fillId="16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4" fillId="0" borderId="0" xfId="0" applyFont="1" applyAlignment="1">
      <alignment horizontal="center" vertical="center"/>
    </xf>
    <xf numFmtId="9" fontId="6" fillId="0" borderId="35" xfId="0" applyNumberFormat="1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4" borderId="57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30" fillId="0" borderId="58" xfId="0" applyFont="1" applyBorder="1" applyAlignment="1">
      <alignment horizontal="center" vertical="center" textRotation="90"/>
    </xf>
    <xf numFmtId="0" fontId="30" fillId="0" borderId="19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49" fillId="15" borderId="19" xfId="0" applyFont="1" applyFill="1" applyBorder="1" applyAlignment="1">
      <alignment horizontal="center" vertical="center" textRotation="90"/>
    </xf>
    <xf numFmtId="0" fontId="30" fillId="0" borderId="59" xfId="0" applyFont="1" applyBorder="1" applyAlignment="1">
      <alignment horizontal="center" vertical="center" textRotation="90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60" xfId="0" applyFont="1" applyBorder="1" applyAlignment="1">
      <alignment vertical="center" wrapText="1"/>
    </xf>
    <xf numFmtId="0" fontId="50" fillId="15" borderId="31" xfId="0" applyFont="1" applyFill="1" applyBorder="1" applyAlignment="1">
      <alignment horizontal="center" vertical="center" textRotation="90"/>
    </xf>
    <xf numFmtId="0" fontId="1" fillId="2" borderId="6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7" fillId="0" borderId="17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17" fillId="12" borderId="11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13" xfId="0" applyFont="1" applyFill="1" applyBorder="1" applyAlignment="1">
      <alignment horizontal="center" vertical="center"/>
    </xf>
    <xf numFmtId="0" fontId="56" fillId="4" borderId="14" xfId="0" applyFont="1" applyFill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56" fillId="4" borderId="10" xfId="0" applyFont="1" applyFill="1" applyBorder="1" applyAlignment="1">
      <alignment horizontal="center" vertical="center"/>
    </xf>
    <xf numFmtId="0" fontId="58" fillId="4" borderId="15" xfId="0" applyFont="1" applyFill="1" applyBorder="1" applyAlignment="1">
      <alignment horizontal="center" vertical="center"/>
    </xf>
    <xf numFmtId="0" fontId="58" fillId="0" borderId="4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8" fillId="0" borderId="0" xfId="0" applyFont="1"/>
    <xf numFmtId="0" fontId="54" fillId="0" borderId="0" xfId="0" applyFont="1"/>
    <xf numFmtId="0" fontId="58" fillId="0" borderId="0" xfId="0" applyFont="1" applyAlignment="1">
      <alignment horizontal="center" vertical="center"/>
    </xf>
    <xf numFmtId="0" fontId="23" fillId="0" borderId="38" xfId="0" applyFont="1" applyBorder="1"/>
    <xf numFmtId="0" fontId="42" fillId="0" borderId="38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6" fillId="0" borderId="40" xfId="0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" fillId="9" borderId="6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9" fontId="6" fillId="8" borderId="16" xfId="2" applyFont="1" applyFill="1" applyBorder="1" applyAlignment="1">
      <alignment horizontal="center" vertical="center"/>
    </xf>
    <xf numFmtId="9" fontId="6" fillId="10" borderId="16" xfId="2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vertical="center"/>
    </xf>
    <xf numFmtId="0" fontId="60" fillId="16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60" fillId="4" borderId="1" xfId="0" applyFont="1" applyFill="1" applyBorder="1" applyAlignment="1">
      <alignment horizontal="center" vertical="center" wrapText="1"/>
    </xf>
    <xf numFmtId="0" fontId="52" fillId="5" borderId="40" xfId="0" applyFont="1" applyFill="1" applyBorder="1" applyAlignment="1">
      <alignment horizontal="center" vertical="center"/>
    </xf>
    <xf numFmtId="0" fontId="53" fillId="5" borderId="41" xfId="0" applyFont="1" applyFill="1" applyBorder="1" applyAlignment="1">
      <alignment horizontal="center" vertical="center"/>
    </xf>
    <xf numFmtId="0" fontId="53" fillId="5" borderId="45" xfId="0" applyFont="1" applyFill="1" applyBorder="1" applyAlignment="1">
      <alignment horizontal="center" vertical="center"/>
    </xf>
    <xf numFmtId="0" fontId="52" fillId="19" borderId="40" xfId="0" applyFont="1" applyFill="1" applyBorder="1" applyAlignment="1">
      <alignment horizontal="center" vertical="center"/>
    </xf>
    <xf numFmtId="0" fontId="53" fillId="19" borderId="41" xfId="0" applyFont="1" applyFill="1" applyBorder="1" applyAlignment="1">
      <alignment horizontal="center" vertical="center"/>
    </xf>
    <xf numFmtId="0" fontId="53" fillId="19" borderId="45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52" fillId="5" borderId="39" xfId="0" applyFont="1" applyFill="1" applyBorder="1" applyAlignment="1">
      <alignment horizontal="center" vertical="center"/>
    </xf>
    <xf numFmtId="0" fontId="53" fillId="5" borderId="34" xfId="0" applyFont="1" applyFill="1" applyBorder="1" applyAlignment="1">
      <alignment horizontal="center" vertical="center"/>
    </xf>
    <xf numFmtId="0" fontId="53" fillId="5" borderId="35" xfId="0" applyFont="1" applyFill="1" applyBorder="1" applyAlignment="1">
      <alignment horizontal="center" vertical="center"/>
    </xf>
    <xf numFmtId="0" fontId="1" fillId="19" borderId="39" xfId="0" applyFont="1" applyFill="1" applyBorder="1" applyAlignment="1">
      <alignment horizontal="center" vertical="center"/>
    </xf>
    <xf numFmtId="0" fontId="20" fillId="19" borderId="34" xfId="0" applyFont="1" applyFill="1" applyBorder="1" applyAlignment="1">
      <alignment horizontal="center" vertical="center"/>
    </xf>
    <xf numFmtId="0" fontId="20" fillId="19" borderId="3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9" fontId="11" fillId="21" borderId="14" xfId="2" applyFont="1" applyFill="1" applyBorder="1" applyAlignment="1">
      <alignment horizontal="center"/>
    </xf>
    <xf numFmtId="9" fontId="11" fillId="21" borderId="10" xfId="2" applyFont="1" applyFill="1" applyBorder="1" applyAlignment="1">
      <alignment horizontal="center"/>
    </xf>
    <xf numFmtId="9" fontId="11" fillId="23" borderId="10" xfId="2" applyFont="1" applyFill="1" applyBorder="1" applyAlignment="1">
      <alignment horizontal="center"/>
    </xf>
    <xf numFmtId="9" fontId="11" fillId="23" borderId="15" xfId="2" applyFont="1" applyFill="1" applyBorder="1" applyAlignment="1">
      <alignment horizontal="center"/>
    </xf>
    <xf numFmtId="0" fontId="37" fillId="0" borderId="54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47" fillId="4" borderId="11" xfId="0" applyFont="1" applyFill="1" applyBorder="1" applyAlignment="1">
      <alignment horizontal="center"/>
    </xf>
    <xf numFmtId="0" fontId="47" fillId="4" borderId="12" xfId="0" applyFont="1" applyFill="1" applyBorder="1" applyAlignment="1">
      <alignment horizontal="center"/>
    </xf>
    <xf numFmtId="0" fontId="47" fillId="4" borderId="13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45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30">
    <cellStyle name="flashing" xfId="4" xr:uid="{00000000-0005-0000-0000-000000000000}"/>
    <cellStyle name="'Flashing'" xfId="5" xr:uid="{00000000-0005-0000-0000-000001000000}"/>
    <cellStyle name="Lien hypertexte" xfId="1" builtinId="8"/>
    <cellStyle name="Lien hypertexte 10" xfId="23" xr:uid="{00000000-0005-0000-0000-000003000000}"/>
    <cellStyle name="Lien hypertexte 11" xfId="24" xr:uid="{00000000-0005-0000-0000-000004000000}"/>
    <cellStyle name="Lien hypertexte 12" xfId="25" xr:uid="{00000000-0005-0000-0000-000005000000}"/>
    <cellStyle name="Lien hypertexte 13" xfId="26" xr:uid="{00000000-0005-0000-0000-000006000000}"/>
    <cellStyle name="Lien hypertexte 14" xfId="28" xr:uid="{00000000-0005-0000-0000-000007000000}"/>
    <cellStyle name="Lien hypertexte 15" xfId="27" xr:uid="{00000000-0005-0000-0000-000008000000}"/>
    <cellStyle name="Lien hypertexte 2" xfId="3" xr:uid="{00000000-0005-0000-0000-000009000000}"/>
    <cellStyle name="Lien hypertexte 2 2" xfId="7" xr:uid="{00000000-0005-0000-0000-00000A000000}"/>
    <cellStyle name="Lien hypertexte 2 3" xfId="8" xr:uid="{00000000-0005-0000-0000-00000B000000}"/>
    <cellStyle name="Lien hypertexte 2 4" xfId="9" xr:uid="{00000000-0005-0000-0000-00000C000000}"/>
    <cellStyle name="Lien hypertexte 2 5" xfId="11" xr:uid="{00000000-0005-0000-0000-00000D000000}"/>
    <cellStyle name="Lien hypertexte 2 6" xfId="13" xr:uid="{00000000-0005-0000-0000-00000E000000}"/>
    <cellStyle name="Lien hypertexte 2 7" xfId="16" xr:uid="{00000000-0005-0000-0000-00000F000000}"/>
    <cellStyle name="Lien hypertexte 3" xfId="19" xr:uid="{00000000-0005-0000-0000-000010000000}"/>
    <cellStyle name="Lien hypertexte 3 2" xfId="6" xr:uid="{00000000-0005-0000-0000-000011000000}"/>
    <cellStyle name="Lien hypertexte 4" xfId="10" xr:uid="{00000000-0005-0000-0000-000012000000}"/>
    <cellStyle name="Lien hypertexte 4 2" xfId="14" xr:uid="{00000000-0005-0000-0000-000013000000}"/>
    <cellStyle name="Lien hypertexte 4 3" xfId="17" xr:uid="{00000000-0005-0000-0000-000014000000}"/>
    <cellStyle name="Lien hypertexte 5" xfId="12" xr:uid="{00000000-0005-0000-0000-000015000000}"/>
    <cellStyle name="Lien hypertexte 5 2" xfId="18" xr:uid="{00000000-0005-0000-0000-000016000000}"/>
    <cellStyle name="Lien hypertexte 6" xfId="15" xr:uid="{00000000-0005-0000-0000-000017000000}"/>
    <cellStyle name="Lien hypertexte 7" xfId="20" xr:uid="{00000000-0005-0000-0000-000018000000}"/>
    <cellStyle name="Lien hypertexte 8" xfId="21" xr:uid="{00000000-0005-0000-0000-000019000000}"/>
    <cellStyle name="Lien hypertexte 9" xfId="22" xr:uid="{00000000-0005-0000-0000-00001A000000}"/>
    <cellStyle name="Milliers" xfId="29" builtinId="3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2025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Club'!$A$4:$A$29</c:f>
              <c:strCache>
                <c:ptCount val="26"/>
                <c:pt idx="0">
                  <c:v>Niort</c:v>
                </c:pt>
                <c:pt idx="1">
                  <c:v>La Pree La Rochelle</c:v>
                </c:pt>
                <c:pt idx="2">
                  <c:v>Rochelle Sud</c:v>
                </c:pt>
                <c:pt idx="3">
                  <c:v>Angouleme Hiron</c:v>
                </c:pt>
                <c:pt idx="4">
                  <c:v>Haut Poitou</c:v>
                </c:pt>
                <c:pt idx="5">
                  <c:v>Ch. Vallade</c:v>
                </c:pt>
                <c:pt idx="6">
                  <c:v>Mazieres</c:v>
                </c:pt>
                <c:pt idx="7">
                  <c:v>La Palmyre</c:v>
                </c:pt>
                <c:pt idx="8">
                  <c:v>Rochefort Ocean</c:v>
                </c:pt>
                <c:pt idx="9">
                  <c:v>Saintes</c:v>
                </c:pt>
                <c:pt idx="10">
                  <c:v>Domaine des Forges</c:v>
                </c:pt>
                <c:pt idx="11">
                  <c:v>Royan</c:v>
                </c:pt>
                <c:pt idx="12">
                  <c:v>Montendre</c:v>
                </c:pt>
                <c:pt idx="13">
                  <c:v>Autres</c:v>
                </c:pt>
                <c:pt idx="14">
                  <c:v>Cognac</c:v>
                </c:pt>
                <c:pt idx="15">
                  <c:v>Roche Posay</c:v>
                </c:pt>
                <c:pt idx="16">
                  <c:v>Mignaloux</c:v>
                </c:pt>
                <c:pt idx="17">
                  <c:v>Loudun</c:v>
                </c:pt>
                <c:pt idx="18">
                  <c:v>Poitiers-Chalons</c:v>
                </c:pt>
                <c:pt idx="19">
                  <c:v>Preze</c:v>
                </c:pt>
                <c:pt idx="20">
                  <c:v>Oleron</c:v>
                </c:pt>
                <c:pt idx="21">
                  <c:v>Bressuire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'Par Club'!$Z$4:$Z$29</c:f>
              <c:numCache>
                <c:formatCode>General</c:formatCode>
                <c:ptCount val="26"/>
                <c:pt idx="0">
                  <c:v>86</c:v>
                </c:pt>
                <c:pt idx="1">
                  <c:v>50</c:v>
                </c:pt>
                <c:pt idx="2">
                  <c:v>42</c:v>
                </c:pt>
                <c:pt idx="3">
                  <c:v>40</c:v>
                </c:pt>
                <c:pt idx="4">
                  <c:v>36</c:v>
                </c:pt>
                <c:pt idx="5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28</c:v>
                </c:pt>
                <c:pt idx="9">
                  <c:v>23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2025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Clubs'!$A$4:$A$29</c:f>
              <c:strCache>
                <c:ptCount val="26"/>
                <c:pt idx="0">
                  <c:v>Niort</c:v>
                </c:pt>
                <c:pt idx="1">
                  <c:v>Ch. Vallade</c:v>
                </c:pt>
                <c:pt idx="2">
                  <c:v>Haut Poitou</c:v>
                </c:pt>
                <c:pt idx="3">
                  <c:v>Rochelle Sud</c:v>
                </c:pt>
                <c:pt idx="4">
                  <c:v>La Palmyre</c:v>
                </c:pt>
                <c:pt idx="5">
                  <c:v>La Pree La Rochelle</c:v>
                </c:pt>
                <c:pt idx="6">
                  <c:v>Saintes</c:v>
                </c:pt>
                <c:pt idx="7">
                  <c:v>Royan</c:v>
                </c:pt>
                <c:pt idx="8">
                  <c:v>Angouleme Hiron</c:v>
                </c:pt>
                <c:pt idx="9">
                  <c:v>Domaine des Forges</c:v>
                </c:pt>
                <c:pt idx="10">
                  <c:v>Rochefort Ocean</c:v>
                </c:pt>
                <c:pt idx="11">
                  <c:v>Mazieres</c:v>
                </c:pt>
                <c:pt idx="12">
                  <c:v>Montendre</c:v>
                </c:pt>
                <c:pt idx="13">
                  <c:v>Mignaloux</c:v>
                </c:pt>
                <c:pt idx="14">
                  <c:v>Roche Posay</c:v>
                </c:pt>
                <c:pt idx="15">
                  <c:v>Cognac</c:v>
                </c:pt>
                <c:pt idx="16">
                  <c:v>Autres</c:v>
                </c:pt>
                <c:pt idx="17">
                  <c:v>Poitiers-Chalons</c:v>
                </c:pt>
                <c:pt idx="18">
                  <c:v>Preze</c:v>
                </c:pt>
                <c:pt idx="19">
                  <c:v>Bressuire</c:v>
                </c:pt>
                <c:pt idx="20">
                  <c:v>Loudun</c:v>
                </c:pt>
                <c:pt idx="21">
                  <c:v>Oleron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'Challenge Clubs'!$Z$4:$Z$29</c:f>
              <c:numCache>
                <c:formatCode>General</c:formatCode>
                <c:ptCount val="26"/>
                <c:pt idx="0">
                  <c:v>25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19049</xdr:rowOff>
    </xdr:from>
    <xdr:to>
      <xdr:col>26</xdr:col>
      <xdr:colOff>43815</xdr:colOff>
      <xdr:row>63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19049</xdr:rowOff>
    </xdr:from>
    <xdr:to>
      <xdr:col>26</xdr:col>
      <xdr:colOff>53340</xdr:colOff>
      <xdr:row>62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</xdr:colOff>
      <xdr:row>2</xdr:row>
      <xdr:rowOff>0</xdr:rowOff>
    </xdr:from>
    <xdr:to>
      <xdr:col>9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</xdr:colOff>
      <xdr:row>2</xdr:row>
      <xdr:rowOff>0</xdr:rowOff>
    </xdr:from>
    <xdr:to>
      <xdr:col>9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12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Feuil3">
    <tabColor theme="9"/>
  </sheetPr>
  <dimension ref="A1:BA181"/>
  <sheetViews>
    <sheetView tabSelected="1" workbookViewId="0">
      <selection sqref="A1:XFD1"/>
    </sheetView>
  </sheetViews>
  <sheetFormatPr baseColWidth="10" defaultRowHeight="15" x14ac:dyDescent="0.25"/>
  <cols>
    <col min="1" max="1" width="4" customWidth="1"/>
    <col min="2" max="2" width="17.42578125" customWidth="1"/>
    <col min="3" max="3" width="4.7109375" customWidth="1"/>
    <col min="4" max="4" width="16.140625" customWidth="1"/>
    <col min="5" max="20" width="3.85546875" customWidth="1"/>
    <col min="21" max="21" width="4.140625" customWidth="1"/>
    <col min="22" max="23" width="3.5703125" customWidth="1"/>
    <col min="24" max="24" width="3.85546875" customWidth="1"/>
    <col min="25" max="25" width="4.140625" customWidth="1"/>
    <col min="26" max="26" width="4.42578125" customWidth="1"/>
    <col min="27" max="27" width="4.28515625" customWidth="1"/>
    <col min="28" max="28" width="4" customWidth="1"/>
    <col min="29" max="29" width="17.42578125" customWidth="1"/>
    <col min="30" max="30" width="4.7109375" customWidth="1"/>
    <col min="31" max="31" width="16.140625" customWidth="1"/>
    <col min="32" max="51" width="3.7109375" customWidth="1"/>
    <col min="52" max="52" width="3.5703125" customWidth="1"/>
    <col min="53" max="53" width="4.28515625" customWidth="1"/>
  </cols>
  <sheetData>
    <row r="1" spans="1:53" ht="19.5" thickBot="1" x14ac:dyDescent="0.3">
      <c r="A1" s="211" t="s">
        <v>377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3"/>
      <c r="AA1" s="121"/>
      <c r="AB1" s="211" t="s">
        <v>377</v>
      </c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3"/>
    </row>
    <row r="2" spans="1:53" ht="18" customHeight="1" thickBot="1" x14ac:dyDescent="0.3">
      <c r="A2" s="214" t="s">
        <v>16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6"/>
      <c r="AA2" s="122"/>
      <c r="AB2" s="217" t="s">
        <v>20</v>
      </c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9"/>
    </row>
    <row r="3" spans="1:53" ht="133.5" thickBot="1" x14ac:dyDescent="0.3">
      <c r="A3" s="145" t="s">
        <v>12</v>
      </c>
      <c r="B3" s="146" t="s">
        <v>3</v>
      </c>
      <c r="C3" s="147" t="s">
        <v>11</v>
      </c>
      <c r="D3" s="148" t="s">
        <v>29</v>
      </c>
      <c r="E3" s="149" t="s">
        <v>34</v>
      </c>
      <c r="F3" s="149" t="s">
        <v>35</v>
      </c>
      <c r="G3" s="149" t="s">
        <v>38</v>
      </c>
      <c r="H3" s="149" t="s">
        <v>97</v>
      </c>
      <c r="I3" s="149" t="s">
        <v>78</v>
      </c>
      <c r="J3" s="149" t="s">
        <v>36</v>
      </c>
      <c r="K3" s="149" t="s">
        <v>74</v>
      </c>
      <c r="L3" s="149" t="s">
        <v>82</v>
      </c>
      <c r="M3" s="149" t="s">
        <v>104</v>
      </c>
      <c r="N3" s="149" t="s">
        <v>39</v>
      </c>
      <c r="O3" s="149" t="s">
        <v>81</v>
      </c>
      <c r="P3" s="149" t="s">
        <v>80</v>
      </c>
      <c r="Q3" s="149" t="s">
        <v>37</v>
      </c>
      <c r="R3" s="149" t="s">
        <v>40</v>
      </c>
      <c r="S3" s="149" t="s">
        <v>113</v>
      </c>
      <c r="T3" s="149" t="s">
        <v>109</v>
      </c>
      <c r="U3" s="149" t="s">
        <v>68</v>
      </c>
      <c r="V3" s="149" t="s">
        <v>110</v>
      </c>
      <c r="W3" s="149" t="s">
        <v>111</v>
      </c>
      <c r="X3" s="149" t="s">
        <v>98</v>
      </c>
      <c r="Y3" s="149" t="s">
        <v>41</v>
      </c>
      <c r="Z3" s="150" t="s">
        <v>9</v>
      </c>
      <c r="AA3" s="69"/>
      <c r="AB3" s="66" t="s">
        <v>12</v>
      </c>
      <c r="AC3" s="79" t="s">
        <v>25</v>
      </c>
      <c r="AD3" s="80" t="s">
        <v>11</v>
      </c>
      <c r="AE3" s="81" t="s">
        <v>29</v>
      </c>
      <c r="AF3" s="125" t="str">
        <f>E3</f>
        <v>LA PALMYRE GOLF RESORT</v>
      </c>
      <c r="AG3" s="125" t="str">
        <f t="shared" ref="AG3:AW3" si="0">F3</f>
        <v>GOLF LA ROCHELLE SUD</v>
      </c>
      <c r="AH3" s="125" t="str">
        <f t="shared" si="0"/>
        <v>GOLF DU HAUT-POITOU</v>
      </c>
      <c r="AI3" s="125" t="str">
        <f t="shared" si="0"/>
        <v>GOLF DE LOUDUN-FONTEVRAUD</v>
      </c>
      <c r="AJ3" s="125" t="str">
        <f t="shared" si="0"/>
        <v>GOLF DE BRESSUIRE</v>
      </c>
      <c r="AK3" s="125" t="str">
        <f t="shared" si="0"/>
        <v>GOLF CLUB DE MONTENDRE</v>
      </c>
      <c r="AL3" s="125" t="str">
        <f t="shared" si="0"/>
        <v>GOLF DE MIGNALOUX</v>
      </c>
      <c r="AM3" s="125" t="str">
        <f t="shared" si="0"/>
        <v>GOLF BLUEGREEN MAZIERES EN GATINE</v>
      </c>
      <c r="AN3" s="125" t="str">
        <f t="shared" si="0"/>
        <v>GOLF DOMAINE DES FORGES</v>
      </c>
      <c r="AO3" s="125" t="str">
        <f t="shared" si="0"/>
        <v>GOLF BLUEGREEN NIORT ROMAGNE</v>
      </c>
      <c r="AP3" s="125" t="str">
        <f t="shared" si="0"/>
        <v>GOLF LA ROCHE POSAY</v>
      </c>
      <c r="AQ3" s="125" t="str">
        <f t="shared" si="0"/>
        <v>GOLF DU CHATEAU DE LA VALLADE</v>
      </c>
      <c r="AR3" s="125" t="str">
        <f t="shared" si="0"/>
        <v>ANGOULEME GOLF L'HIRONDELLE</v>
      </c>
      <c r="AS3" s="125" t="str">
        <f t="shared" si="0"/>
        <v>GOLF DU COGNAC</v>
      </c>
      <c r="AT3" s="125" t="str">
        <f t="shared" si="0"/>
        <v>GOLF DU HAUT-POITOU 2</v>
      </c>
      <c r="AU3" s="125" t="str">
        <f t="shared" si="0"/>
        <v>GOLF DE ROYAN</v>
      </c>
      <c r="AV3" s="125" t="str">
        <f t="shared" si="0"/>
        <v>GOLF DE SAINTES</v>
      </c>
      <c r="AW3" s="125" t="str">
        <f t="shared" si="0"/>
        <v>GOLF BLUEGREEN LA DOMANGERE</v>
      </c>
      <c r="AX3" s="125" t="str">
        <f t="shared" ref="AX3" si="1">W3</f>
        <v>GOLF BLUEGREEN MAZIERES EN GATINE 2</v>
      </c>
      <c r="AY3" s="125" t="str">
        <f t="shared" ref="AY3" si="2">X3</f>
        <v>GOLF LA ROCHELLE SUD (OTUS)</v>
      </c>
      <c r="AZ3" s="125" t="str">
        <f t="shared" ref="AZ3" si="3">Y3</f>
        <v>GOLF DE LA PREE - LA ROCHELLE</v>
      </c>
      <c r="BA3" s="70" t="s">
        <v>9</v>
      </c>
    </row>
    <row r="4" spans="1:53" ht="15.75" customHeight="1" x14ac:dyDescent="0.25">
      <c r="A4" s="205" t="s">
        <v>91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7"/>
      <c r="AA4" s="121"/>
      <c r="AB4" s="208" t="s">
        <v>92</v>
      </c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10"/>
    </row>
    <row r="5" spans="1:53" ht="18.75" hidden="1" customHeight="1" x14ac:dyDescent="0.25">
      <c r="A5" s="65"/>
      <c r="B5" s="136"/>
      <c r="C5" s="50"/>
      <c r="D5" s="137"/>
      <c r="E5" s="23"/>
      <c r="F5" s="50"/>
      <c r="G5" s="15"/>
      <c r="H5" s="16"/>
      <c r="I5" s="15"/>
      <c r="J5" s="16"/>
      <c r="K5" s="15"/>
      <c r="L5" s="14"/>
      <c r="M5" s="15"/>
      <c r="N5" s="14"/>
      <c r="O5" s="15"/>
      <c r="P5" s="50"/>
      <c r="Q5" s="23"/>
      <c r="R5" s="14"/>
      <c r="S5" s="23"/>
      <c r="T5" s="14"/>
      <c r="U5" s="23"/>
      <c r="V5" s="14"/>
      <c r="W5" s="23"/>
      <c r="X5" s="14"/>
      <c r="Y5" s="23"/>
      <c r="Z5" s="124"/>
      <c r="AA5" s="121"/>
      <c r="AB5" s="65"/>
      <c r="AC5" s="136"/>
      <c r="AD5" s="50"/>
      <c r="AE5" s="137"/>
      <c r="AF5" s="23"/>
      <c r="AG5" s="50"/>
      <c r="AH5" s="15"/>
      <c r="AI5" s="16"/>
      <c r="AJ5" s="15"/>
      <c r="AK5" s="16"/>
      <c r="AL5" s="15"/>
      <c r="AM5" s="14"/>
      <c r="AN5" s="15"/>
      <c r="AO5" s="14"/>
      <c r="AP5" s="15"/>
      <c r="AQ5" s="50"/>
      <c r="AR5" s="23"/>
      <c r="AS5" s="14"/>
      <c r="AT5" s="23"/>
      <c r="AU5" s="14"/>
      <c r="AV5" s="23"/>
      <c r="AW5" s="14"/>
      <c r="AX5" s="23"/>
      <c r="AY5" s="14"/>
      <c r="AZ5" s="23"/>
      <c r="BA5" s="124"/>
    </row>
    <row r="6" spans="1:53" ht="18.75" customHeight="1" x14ac:dyDescent="0.25">
      <c r="A6" s="65">
        <f>IF(Z6=0,"",RANK(Z6,Z$6:Z$37))</f>
        <v>1</v>
      </c>
      <c r="B6" s="136" t="s">
        <v>205</v>
      </c>
      <c r="C6" s="50">
        <v>11.9</v>
      </c>
      <c r="D6" s="200" t="s">
        <v>7</v>
      </c>
      <c r="E6" s="198">
        <v>10</v>
      </c>
      <c r="F6" s="50">
        <v>12</v>
      </c>
      <c r="G6" s="249">
        <v>10</v>
      </c>
      <c r="H6" s="16"/>
      <c r="I6" s="15"/>
      <c r="J6" s="16"/>
      <c r="K6" s="15"/>
      <c r="L6" s="14"/>
      <c r="M6" s="15"/>
      <c r="N6" s="14"/>
      <c r="O6" s="15"/>
      <c r="P6" s="50"/>
      <c r="Q6" s="23"/>
      <c r="R6" s="14"/>
      <c r="S6" s="23"/>
      <c r="T6" s="14"/>
      <c r="U6" s="23"/>
      <c r="V6" s="14"/>
      <c r="W6" s="23"/>
      <c r="X6" s="14"/>
      <c r="Y6" s="23"/>
      <c r="Z6" s="124">
        <f>IF(SUM(E6:Y6)=0,0,SUM(E6:Y6))</f>
        <v>32</v>
      </c>
      <c r="AA6" s="121"/>
      <c r="AB6" s="65">
        <f>IF(BA6=0,"",RANK(BA6,BA$6:BA$37))</f>
        <v>1</v>
      </c>
      <c r="AC6" s="136" t="s">
        <v>196</v>
      </c>
      <c r="AD6" s="50">
        <v>16.399999999999999</v>
      </c>
      <c r="AE6" s="200" t="s">
        <v>7</v>
      </c>
      <c r="AF6" s="197">
        <v>15</v>
      </c>
      <c r="AG6" s="50"/>
      <c r="AH6" s="247">
        <v>15</v>
      </c>
      <c r="AI6" s="16"/>
      <c r="AJ6" s="15"/>
      <c r="AK6" s="16"/>
      <c r="AL6" s="15"/>
      <c r="AM6" s="14"/>
      <c r="AN6" s="15"/>
      <c r="AO6" s="14"/>
      <c r="AP6" s="15"/>
      <c r="AQ6" s="50"/>
      <c r="AR6" s="23"/>
      <c r="AS6" s="14"/>
      <c r="AT6" s="23"/>
      <c r="AU6" s="14"/>
      <c r="AV6" s="23"/>
      <c r="AW6" s="14"/>
      <c r="AX6" s="23"/>
      <c r="AY6" s="14"/>
      <c r="AZ6" s="23"/>
      <c r="BA6" s="124">
        <f>IF(SUM(AF6:AZ6)=0,0,SUM(AF6:AZ6))</f>
        <v>30</v>
      </c>
    </row>
    <row r="7" spans="1:53" ht="18.75" customHeight="1" x14ac:dyDescent="0.25">
      <c r="A7" s="65">
        <f>IF(Z7=0,"",RANK(Z7,Z$6:Z$37))</f>
        <v>2</v>
      </c>
      <c r="B7" s="136" t="s">
        <v>196</v>
      </c>
      <c r="C7" s="50">
        <v>16.399999999999999</v>
      </c>
      <c r="D7" s="200" t="s">
        <v>7</v>
      </c>
      <c r="E7" s="197">
        <v>15</v>
      </c>
      <c r="F7" s="50"/>
      <c r="G7" s="15">
        <v>12</v>
      </c>
      <c r="H7" s="16"/>
      <c r="I7" s="15"/>
      <c r="J7" s="16"/>
      <c r="K7" s="15"/>
      <c r="L7" s="14"/>
      <c r="M7" s="15"/>
      <c r="N7" s="14"/>
      <c r="O7" s="15"/>
      <c r="P7" s="50"/>
      <c r="Q7" s="23"/>
      <c r="R7" s="14"/>
      <c r="S7" s="23"/>
      <c r="T7" s="14"/>
      <c r="U7" s="23"/>
      <c r="V7" s="14"/>
      <c r="W7" s="23"/>
      <c r="X7" s="14"/>
      <c r="Y7" s="23"/>
      <c r="Z7" s="124">
        <f>IF(SUM(E7:Y7)=0,0,SUM(E7:Y7))</f>
        <v>27</v>
      </c>
      <c r="AA7" s="121"/>
      <c r="AB7" s="65">
        <f>IF(BA7=0,"",RANK(BA7,BA$6:BA$37))</f>
        <v>2</v>
      </c>
      <c r="AC7" s="136" t="s">
        <v>203</v>
      </c>
      <c r="AD7" s="50">
        <v>13.7</v>
      </c>
      <c r="AE7" s="200" t="s">
        <v>46</v>
      </c>
      <c r="AF7" s="23"/>
      <c r="AG7" s="201">
        <v>15</v>
      </c>
      <c r="AH7" s="15">
        <v>8</v>
      </c>
      <c r="AI7" s="16"/>
      <c r="AJ7" s="15"/>
      <c r="AK7" s="16"/>
      <c r="AL7" s="15"/>
      <c r="AM7" s="14"/>
      <c r="AN7" s="15"/>
      <c r="AO7" s="14"/>
      <c r="AP7" s="15"/>
      <c r="AQ7" s="50"/>
      <c r="AR7" s="23"/>
      <c r="AS7" s="14"/>
      <c r="AT7" s="23"/>
      <c r="AU7" s="14"/>
      <c r="AV7" s="23"/>
      <c r="AW7" s="14"/>
      <c r="AX7" s="23"/>
      <c r="AY7" s="14"/>
      <c r="AZ7" s="23"/>
      <c r="BA7" s="124">
        <f>IF(SUM(AF7:AZ7)=0,0,SUM(AF7:AZ7))</f>
        <v>23</v>
      </c>
    </row>
    <row r="8" spans="1:53" ht="18.75" customHeight="1" x14ac:dyDescent="0.25">
      <c r="A8" s="65">
        <f>IF(Z8=0,"",RANK(Z8,Z$6:Z$37))</f>
        <v>3</v>
      </c>
      <c r="B8" s="136" t="s">
        <v>83</v>
      </c>
      <c r="C8" s="50">
        <v>12.7</v>
      </c>
      <c r="D8" s="200" t="s">
        <v>7</v>
      </c>
      <c r="E8" s="23">
        <v>9</v>
      </c>
      <c r="F8" s="50">
        <v>5</v>
      </c>
      <c r="G8" s="15">
        <v>8</v>
      </c>
      <c r="H8" s="16"/>
      <c r="I8" s="15"/>
      <c r="J8" s="16"/>
      <c r="K8" s="15"/>
      <c r="L8" s="14"/>
      <c r="M8" s="15"/>
      <c r="N8" s="14"/>
      <c r="O8" s="15"/>
      <c r="P8" s="50"/>
      <c r="Q8" s="23"/>
      <c r="R8" s="14"/>
      <c r="S8" s="23"/>
      <c r="T8" s="14"/>
      <c r="U8" s="23"/>
      <c r="V8" s="14"/>
      <c r="W8" s="23"/>
      <c r="X8" s="14"/>
      <c r="Y8" s="23"/>
      <c r="Z8" s="124">
        <f>IF(SUM(E8:Y8)=0,0,SUM(E8:Y8))</f>
        <v>22</v>
      </c>
      <c r="AA8" s="121"/>
      <c r="AB8" s="65">
        <f>IF(BA8=0,"",RANK(BA8,BA$6:BA$37))</f>
        <v>3</v>
      </c>
      <c r="AC8" s="136" t="s">
        <v>118</v>
      </c>
      <c r="AD8" s="50">
        <v>11.8</v>
      </c>
      <c r="AE8" s="200" t="s">
        <v>21</v>
      </c>
      <c r="AF8" s="23">
        <v>7</v>
      </c>
      <c r="AG8" s="50">
        <v>12</v>
      </c>
      <c r="AH8" s="15"/>
      <c r="AI8" s="16"/>
      <c r="AJ8" s="15"/>
      <c r="AK8" s="16"/>
      <c r="AL8" s="15"/>
      <c r="AM8" s="14"/>
      <c r="AN8" s="15"/>
      <c r="AO8" s="14"/>
      <c r="AP8" s="15"/>
      <c r="AQ8" s="50"/>
      <c r="AR8" s="23"/>
      <c r="AS8" s="14"/>
      <c r="AT8" s="23"/>
      <c r="AU8" s="14"/>
      <c r="AV8" s="23"/>
      <c r="AW8" s="14"/>
      <c r="AX8" s="23"/>
      <c r="AY8" s="14"/>
      <c r="AZ8" s="23"/>
      <c r="BA8" s="124">
        <f>IF(SUM(AF8:AZ8)=0,0,SUM(AF8:AZ8))</f>
        <v>19</v>
      </c>
    </row>
    <row r="9" spans="1:53" ht="18.75" customHeight="1" x14ac:dyDescent="0.25">
      <c r="A9" s="65">
        <f>IF(Z9=0,"",RANK(Z9,Z$6:Z$37))</f>
        <v>3</v>
      </c>
      <c r="B9" s="136" t="s">
        <v>118</v>
      </c>
      <c r="C9" s="50">
        <v>11.8</v>
      </c>
      <c r="D9" s="251" t="s">
        <v>21</v>
      </c>
      <c r="E9" s="23">
        <v>5</v>
      </c>
      <c r="F9" s="199">
        <v>17</v>
      </c>
      <c r="G9" s="15"/>
      <c r="H9" s="16"/>
      <c r="I9" s="15"/>
      <c r="J9" s="16"/>
      <c r="K9" s="15"/>
      <c r="L9" s="14"/>
      <c r="M9" s="15"/>
      <c r="N9" s="14"/>
      <c r="O9" s="15"/>
      <c r="P9" s="50"/>
      <c r="Q9" s="23"/>
      <c r="R9" s="14"/>
      <c r="S9" s="23"/>
      <c r="T9" s="14"/>
      <c r="U9" s="23"/>
      <c r="V9" s="14"/>
      <c r="W9" s="23"/>
      <c r="X9" s="14"/>
      <c r="Y9" s="23"/>
      <c r="Z9" s="124">
        <f>IF(SUM(E9:Y9)=0,0,SUM(E9:Y9))</f>
        <v>22</v>
      </c>
      <c r="AA9" s="121"/>
      <c r="AB9" s="65">
        <f>IF(BA9=0,"",RANK(BA9,BA$6:BA$37))</f>
        <v>3</v>
      </c>
      <c r="AC9" s="136" t="s">
        <v>195</v>
      </c>
      <c r="AD9" s="50">
        <v>15</v>
      </c>
      <c r="AE9" s="251" t="s">
        <v>22</v>
      </c>
      <c r="AF9" s="23">
        <v>7</v>
      </c>
      <c r="AG9" s="50">
        <v>12</v>
      </c>
      <c r="AH9" s="15"/>
      <c r="AI9" s="16"/>
      <c r="AJ9" s="15"/>
      <c r="AK9" s="16"/>
      <c r="AL9" s="15"/>
      <c r="AM9" s="14"/>
      <c r="AN9" s="15"/>
      <c r="AO9" s="14"/>
      <c r="AP9" s="15"/>
      <c r="AQ9" s="50"/>
      <c r="AR9" s="23"/>
      <c r="AS9" s="14"/>
      <c r="AT9" s="23"/>
      <c r="AU9" s="14"/>
      <c r="AV9" s="23"/>
      <c r="AW9" s="14"/>
      <c r="AX9" s="23"/>
      <c r="AY9" s="14"/>
      <c r="AZ9" s="23"/>
      <c r="BA9" s="124">
        <f>IF(SUM(AF9:AZ9)=0,0,SUM(AF9:AZ9))</f>
        <v>19</v>
      </c>
    </row>
    <row r="10" spans="1:53" ht="18.75" customHeight="1" x14ac:dyDescent="0.25">
      <c r="A10" s="65">
        <f>IF(Z10=0,"",RANK(Z10,Z$6:Z$37))</f>
        <v>5</v>
      </c>
      <c r="B10" s="136" t="s">
        <v>195</v>
      </c>
      <c r="C10" s="50">
        <v>15</v>
      </c>
      <c r="D10" s="251" t="s">
        <v>22</v>
      </c>
      <c r="E10" s="197">
        <v>15</v>
      </c>
      <c r="F10" s="50">
        <v>6</v>
      </c>
      <c r="G10" s="15"/>
      <c r="H10" s="16"/>
      <c r="I10" s="15"/>
      <c r="J10" s="16"/>
      <c r="K10" s="15"/>
      <c r="L10" s="14"/>
      <c r="M10" s="15"/>
      <c r="N10" s="14"/>
      <c r="O10" s="15"/>
      <c r="P10" s="50"/>
      <c r="Q10" s="23"/>
      <c r="R10" s="14"/>
      <c r="S10" s="23"/>
      <c r="T10" s="14"/>
      <c r="U10" s="23"/>
      <c r="V10" s="14"/>
      <c r="W10" s="23"/>
      <c r="X10" s="14"/>
      <c r="Y10" s="23"/>
      <c r="Z10" s="124">
        <f>IF(SUM(E10:Y10)=0,0,SUM(E10:Y10))</f>
        <v>21</v>
      </c>
      <c r="AA10" s="121"/>
      <c r="AB10" s="65">
        <f>IF(BA10=0,"",RANK(BA10,BA$6:BA$37))</f>
        <v>5</v>
      </c>
      <c r="AC10" s="136" t="s">
        <v>284</v>
      </c>
      <c r="AD10" s="50">
        <v>14.5</v>
      </c>
      <c r="AE10" s="251" t="s">
        <v>56</v>
      </c>
      <c r="AF10" s="23"/>
      <c r="AG10" s="50">
        <v>3</v>
      </c>
      <c r="AH10" s="247">
        <v>15</v>
      </c>
      <c r="AI10" s="16"/>
      <c r="AJ10" s="15"/>
      <c r="AK10" s="16"/>
      <c r="AL10" s="15"/>
      <c r="AM10" s="14"/>
      <c r="AN10" s="15"/>
      <c r="AO10" s="14"/>
      <c r="AP10" s="15"/>
      <c r="AQ10" s="50"/>
      <c r="AR10" s="23"/>
      <c r="AS10" s="14"/>
      <c r="AT10" s="23"/>
      <c r="AU10" s="14"/>
      <c r="AV10" s="23"/>
      <c r="AW10" s="14"/>
      <c r="AX10" s="23"/>
      <c r="AY10" s="14"/>
      <c r="AZ10" s="23"/>
      <c r="BA10" s="124">
        <f>IF(SUM(AF10:AZ10)=0,0,SUM(AF10:AZ10))</f>
        <v>18</v>
      </c>
    </row>
    <row r="11" spans="1:53" ht="18.75" customHeight="1" x14ac:dyDescent="0.25">
      <c r="A11" s="65">
        <f>IF(Z11=0,"",RANK(Z11,Z$6:Z$37))</f>
        <v>6</v>
      </c>
      <c r="B11" s="136" t="s">
        <v>284</v>
      </c>
      <c r="C11" s="50">
        <v>14.5</v>
      </c>
      <c r="D11" s="251" t="s">
        <v>56</v>
      </c>
      <c r="E11" s="23"/>
      <c r="F11" s="50">
        <v>5</v>
      </c>
      <c r="G11" s="247">
        <v>15</v>
      </c>
      <c r="H11" s="16"/>
      <c r="I11" s="15"/>
      <c r="J11" s="16"/>
      <c r="K11" s="15"/>
      <c r="L11" s="14"/>
      <c r="M11" s="15"/>
      <c r="N11" s="14"/>
      <c r="O11" s="15"/>
      <c r="P11" s="50"/>
      <c r="Q11" s="23"/>
      <c r="R11" s="14"/>
      <c r="S11" s="23"/>
      <c r="T11" s="14"/>
      <c r="U11" s="23"/>
      <c r="V11" s="14"/>
      <c r="W11" s="23"/>
      <c r="X11" s="14"/>
      <c r="Y11" s="23"/>
      <c r="Z11" s="124">
        <f>IF(SUM(E11:Y11)=0,0,SUM(E11:Y11))</f>
        <v>20</v>
      </c>
      <c r="AA11" s="121"/>
      <c r="AB11" s="65">
        <f>IF(BA11=0,"",RANK(BA11,BA$6:BA$37))</f>
        <v>6</v>
      </c>
      <c r="AC11" s="136" t="s">
        <v>83</v>
      </c>
      <c r="AD11" s="50">
        <v>12.7</v>
      </c>
      <c r="AE11" s="251" t="s">
        <v>7</v>
      </c>
      <c r="AF11" s="23">
        <v>12</v>
      </c>
      <c r="AG11" s="50"/>
      <c r="AH11" s="15">
        <v>3</v>
      </c>
      <c r="AI11" s="16"/>
      <c r="AJ11" s="15"/>
      <c r="AK11" s="16"/>
      <c r="AL11" s="15"/>
      <c r="AM11" s="14"/>
      <c r="AN11" s="15"/>
      <c r="AO11" s="14"/>
      <c r="AP11" s="15"/>
      <c r="AQ11" s="50"/>
      <c r="AR11" s="23"/>
      <c r="AS11" s="14"/>
      <c r="AT11" s="23"/>
      <c r="AU11" s="14"/>
      <c r="AV11" s="23"/>
      <c r="AW11" s="14"/>
      <c r="AX11" s="23"/>
      <c r="AY11" s="14"/>
      <c r="AZ11" s="23"/>
      <c r="BA11" s="124">
        <f>IF(SUM(AF11:AZ11)=0,0,SUM(AF11:AZ11))</f>
        <v>15</v>
      </c>
    </row>
    <row r="12" spans="1:53" ht="18.75" customHeight="1" x14ac:dyDescent="0.25">
      <c r="A12" s="65">
        <f>IF(Z12=0,"",RANK(Z12,Z$6:Z$37))</f>
        <v>7</v>
      </c>
      <c r="B12" s="136" t="s">
        <v>203</v>
      </c>
      <c r="C12" s="50">
        <v>13.7</v>
      </c>
      <c r="D12" s="251" t="s">
        <v>46</v>
      </c>
      <c r="E12" s="23"/>
      <c r="F12" s="50">
        <v>9</v>
      </c>
      <c r="G12" s="15">
        <v>6</v>
      </c>
      <c r="H12" s="16"/>
      <c r="I12" s="15"/>
      <c r="J12" s="16"/>
      <c r="K12" s="15"/>
      <c r="L12" s="14"/>
      <c r="M12" s="15"/>
      <c r="N12" s="14"/>
      <c r="O12" s="15"/>
      <c r="P12" s="50"/>
      <c r="Q12" s="23"/>
      <c r="R12" s="14"/>
      <c r="S12" s="23"/>
      <c r="T12" s="14"/>
      <c r="U12" s="23"/>
      <c r="V12" s="14"/>
      <c r="W12" s="23"/>
      <c r="X12" s="14"/>
      <c r="Y12" s="23"/>
      <c r="Z12" s="124">
        <f>IF(SUM(E12:Y12)=0,0,SUM(E12:Y12))</f>
        <v>15</v>
      </c>
      <c r="AA12" s="121"/>
      <c r="AB12" s="65">
        <f>IF(BA12=0,"",RANK(BA12,BA$6:BA$37))</f>
        <v>7</v>
      </c>
      <c r="AC12" s="136" t="s">
        <v>85</v>
      </c>
      <c r="AD12" s="50">
        <v>17</v>
      </c>
      <c r="AE12" s="251" t="s">
        <v>7</v>
      </c>
      <c r="AF12" s="23">
        <v>10</v>
      </c>
      <c r="AG12" s="50"/>
      <c r="AH12" s="15">
        <v>3</v>
      </c>
      <c r="AI12" s="16"/>
      <c r="AJ12" s="15"/>
      <c r="AK12" s="16"/>
      <c r="AL12" s="15"/>
      <c r="AM12" s="14"/>
      <c r="AN12" s="15"/>
      <c r="AO12" s="14"/>
      <c r="AP12" s="15"/>
      <c r="AQ12" s="50"/>
      <c r="AR12" s="23"/>
      <c r="AS12" s="14"/>
      <c r="AT12" s="23"/>
      <c r="AU12" s="14"/>
      <c r="AV12" s="23"/>
      <c r="AW12" s="14"/>
      <c r="AX12" s="23"/>
      <c r="AY12" s="14"/>
      <c r="AZ12" s="23"/>
      <c r="BA12" s="124">
        <f>IF(SUM(AF12:AZ12)=0,0,SUM(AF12:AZ12))</f>
        <v>13</v>
      </c>
    </row>
    <row r="13" spans="1:53" ht="18.75" customHeight="1" x14ac:dyDescent="0.25">
      <c r="A13" s="65">
        <f>IF(Z13=0,"",RANK(Z13,Z$6:Z$37))</f>
        <v>7</v>
      </c>
      <c r="B13" s="136" t="s">
        <v>307</v>
      </c>
      <c r="C13" s="50">
        <v>9.1999999999999993</v>
      </c>
      <c r="D13" s="251" t="s">
        <v>43</v>
      </c>
      <c r="E13" s="23"/>
      <c r="F13" s="201">
        <v>15</v>
      </c>
      <c r="G13" s="15"/>
      <c r="H13" s="16"/>
      <c r="I13" s="15"/>
      <c r="J13" s="16"/>
      <c r="K13" s="15"/>
      <c r="L13" s="14"/>
      <c r="M13" s="15"/>
      <c r="N13" s="14"/>
      <c r="O13" s="15"/>
      <c r="P13" s="50"/>
      <c r="Q13" s="23"/>
      <c r="R13" s="14"/>
      <c r="S13" s="23"/>
      <c r="T13" s="14"/>
      <c r="U13" s="23"/>
      <c r="V13" s="14"/>
      <c r="W13" s="23"/>
      <c r="X13" s="14"/>
      <c r="Y13" s="23"/>
      <c r="Z13" s="124">
        <f>IF(SUM(E13:Y13)=0,0,SUM(E13:Y13))</f>
        <v>15</v>
      </c>
      <c r="AA13" s="121"/>
      <c r="AB13" s="65">
        <f>IF(BA13=0,"",RANK(BA13,BA$6:BA$37))</f>
        <v>8</v>
      </c>
      <c r="AC13" s="136" t="s">
        <v>205</v>
      </c>
      <c r="AD13" s="50">
        <v>11.9</v>
      </c>
      <c r="AE13" s="251" t="s">
        <v>7</v>
      </c>
      <c r="AF13" s="23"/>
      <c r="AG13" s="50">
        <v>12</v>
      </c>
      <c r="AH13" s="15"/>
      <c r="AI13" s="16"/>
      <c r="AJ13" s="15"/>
      <c r="AK13" s="16"/>
      <c r="AL13" s="15"/>
      <c r="AM13" s="14"/>
      <c r="AN13" s="15"/>
      <c r="AO13" s="14"/>
      <c r="AP13" s="15"/>
      <c r="AQ13" s="50"/>
      <c r="AR13" s="23"/>
      <c r="AS13" s="14"/>
      <c r="AT13" s="23"/>
      <c r="AU13" s="14"/>
      <c r="AV13" s="23"/>
      <c r="AW13" s="14"/>
      <c r="AX13" s="23"/>
      <c r="AY13" s="14"/>
      <c r="AZ13" s="23"/>
      <c r="BA13" s="124">
        <f>IF(SUM(AF13:AZ13)=0,0,SUM(AF13:AZ13))</f>
        <v>12</v>
      </c>
    </row>
    <row r="14" spans="1:53" ht="18.75" customHeight="1" x14ac:dyDescent="0.25">
      <c r="A14" s="65">
        <f>IF(Z14=0,"",RANK(Z14,Z$6:Z$37))</f>
        <v>7</v>
      </c>
      <c r="B14" s="136" t="s">
        <v>194</v>
      </c>
      <c r="C14" s="50">
        <v>6.8</v>
      </c>
      <c r="D14" s="251" t="s">
        <v>22</v>
      </c>
      <c r="E14" s="197">
        <v>15</v>
      </c>
      <c r="F14" s="50"/>
      <c r="G14" s="15"/>
      <c r="H14" s="16"/>
      <c r="I14" s="15"/>
      <c r="J14" s="16"/>
      <c r="K14" s="15"/>
      <c r="L14" s="14"/>
      <c r="M14" s="15"/>
      <c r="N14" s="14"/>
      <c r="O14" s="15"/>
      <c r="P14" s="50"/>
      <c r="Q14" s="23"/>
      <c r="R14" s="14"/>
      <c r="S14" s="23"/>
      <c r="T14" s="14"/>
      <c r="U14" s="23"/>
      <c r="V14" s="14"/>
      <c r="W14" s="23"/>
      <c r="X14" s="14"/>
      <c r="Y14" s="23"/>
      <c r="Z14" s="124">
        <f>IF(SUM(E14:Y14)=0,0,SUM(E14:Y14))</f>
        <v>15</v>
      </c>
      <c r="AA14" s="121"/>
      <c r="AB14" s="65">
        <f>IF(BA14=0,"",RANK(BA14,BA$6:BA$37))</f>
        <v>8</v>
      </c>
      <c r="AC14" s="136" t="s">
        <v>122</v>
      </c>
      <c r="AD14" s="50">
        <v>15.5</v>
      </c>
      <c r="AE14" s="251" t="s">
        <v>42</v>
      </c>
      <c r="AF14" s="23"/>
      <c r="AG14" s="50">
        <v>12</v>
      </c>
      <c r="AH14" s="15"/>
      <c r="AI14" s="16"/>
      <c r="AJ14" s="15"/>
      <c r="AK14" s="16"/>
      <c r="AL14" s="15"/>
      <c r="AM14" s="14"/>
      <c r="AN14" s="15"/>
      <c r="AO14" s="14"/>
      <c r="AP14" s="15"/>
      <c r="AQ14" s="50"/>
      <c r="AR14" s="23"/>
      <c r="AS14" s="14"/>
      <c r="AT14" s="23"/>
      <c r="AU14" s="14"/>
      <c r="AV14" s="23"/>
      <c r="AW14" s="14"/>
      <c r="AX14" s="23"/>
      <c r="AY14" s="14"/>
      <c r="AZ14" s="23"/>
      <c r="BA14" s="124">
        <f>IF(SUM(AF14:AZ14)=0,0,SUM(AF14:AZ14))</f>
        <v>12</v>
      </c>
    </row>
    <row r="15" spans="1:53" ht="18.75" customHeight="1" x14ac:dyDescent="0.25">
      <c r="A15" s="65">
        <f>IF(Z15=0,"",RANK(Z15,Z$6:Z$37))</f>
        <v>10</v>
      </c>
      <c r="B15" s="136" t="s">
        <v>274</v>
      </c>
      <c r="C15" s="50">
        <v>9.5</v>
      </c>
      <c r="D15" s="251" t="s">
        <v>7</v>
      </c>
      <c r="E15" s="23"/>
      <c r="F15" s="50">
        <v>1</v>
      </c>
      <c r="G15" s="15">
        <v>12</v>
      </c>
      <c r="H15" s="16"/>
      <c r="I15" s="15"/>
      <c r="J15" s="16"/>
      <c r="K15" s="15"/>
      <c r="L15" s="14"/>
      <c r="M15" s="15"/>
      <c r="N15" s="14"/>
      <c r="O15" s="15"/>
      <c r="P15" s="50"/>
      <c r="Q15" s="23"/>
      <c r="R15" s="14"/>
      <c r="S15" s="23"/>
      <c r="T15" s="14"/>
      <c r="U15" s="23"/>
      <c r="V15" s="14"/>
      <c r="W15" s="23"/>
      <c r="X15" s="14"/>
      <c r="Y15" s="23"/>
      <c r="Z15" s="124">
        <f>IF(SUM(E15:Y15)=0,0,SUM(E15:Y15))</f>
        <v>13</v>
      </c>
      <c r="AA15" s="121"/>
      <c r="AB15" s="65">
        <f>IF(BA15=0,"",RANK(BA15,BA$6:BA$37))</f>
        <v>8</v>
      </c>
      <c r="AC15" s="136" t="s">
        <v>285</v>
      </c>
      <c r="AD15" s="50">
        <v>16.899999999999999</v>
      </c>
      <c r="AE15" s="251" t="s">
        <v>7</v>
      </c>
      <c r="AF15" s="23"/>
      <c r="AG15" s="50">
        <v>12</v>
      </c>
      <c r="AH15" s="15"/>
      <c r="AI15" s="16"/>
      <c r="AJ15" s="15"/>
      <c r="AK15" s="16"/>
      <c r="AL15" s="15"/>
      <c r="AM15" s="14"/>
      <c r="AN15" s="15"/>
      <c r="AO15" s="14"/>
      <c r="AP15" s="15"/>
      <c r="AQ15" s="50"/>
      <c r="AR15" s="23"/>
      <c r="AS15" s="14"/>
      <c r="AT15" s="23"/>
      <c r="AU15" s="14"/>
      <c r="AV15" s="23"/>
      <c r="AW15" s="14"/>
      <c r="AX15" s="23"/>
      <c r="AY15" s="14"/>
      <c r="AZ15" s="23"/>
      <c r="BA15" s="124">
        <f>IF(SUM(AF15:AZ15)=0,0,SUM(AF15:AZ15))</f>
        <v>12</v>
      </c>
    </row>
    <row r="16" spans="1:53" ht="18.75" customHeight="1" x14ac:dyDescent="0.25">
      <c r="A16" s="65">
        <f>IF(Z16=0,"",RANK(Z16,Z$6:Z$37))</f>
        <v>11</v>
      </c>
      <c r="B16" s="136" t="s">
        <v>337</v>
      </c>
      <c r="C16" s="50">
        <v>14.9</v>
      </c>
      <c r="D16" s="251" t="s">
        <v>7</v>
      </c>
      <c r="E16" s="23"/>
      <c r="F16" s="50"/>
      <c r="G16" s="15">
        <v>12</v>
      </c>
      <c r="H16" s="16"/>
      <c r="I16" s="15"/>
      <c r="J16" s="16"/>
      <c r="K16" s="15"/>
      <c r="L16" s="14"/>
      <c r="M16" s="15"/>
      <c r="N16" s="14"/>
      <c r="O16" s="15"/>
      <c r="P16" s="50"/>
      <c r="Q16" s="23"/>
      <c r="R16" s="14"/>
      <c r="S16" s="23"/>
      <c r="T16" s="14"/>
      <c r="U16" s="23"/>
      <c r="V16" s="14"/>
      <c r="W16" s="23"/>
      <c r="X16" s="14"/>
      <c r="Y16" s="23"/>
      <c r="Z16" s="124">
        <f>IF(SUM(E16:Y16)=0,0,SUM(E16:Y16))</f>
        <v>12</v>
      </c>
      <c r="AA16" s="121"/>
      <c r="AB16" s="65">
        <f>IF(BA16=0,"",RANK(BA16,BA$6:BA$37))</f>
        <v>11</v>
      </c>
      <c r="AC16" s="136" t="s">
        <v>200</v>
      </c>
      <c r="AD16" s="50">
        <v>13.3</v>
      </c>
      <c r="AE16" s="251" t="s">
        <v>21</v>
      </c>
      <c r="AF16" s="23">
        <v>7</v>
      </c>
      <c r="AG16" s="50">
        <v>3</v>
      </c>
      <c r="AH16" s="15"/>
      <c r="AI16" s="16"/>
      <c r="AJ16" s="15"/>
      <c r="AK16" s="16"/>
      <c r="AL16" s="15"/>
      <c r="AM16" s="14"/>
      <c r="AN16" s="15"/>
      <c r="AO16" s="14"/>
      <c r="AP16" s="15"/>
      <c r="AQ16" s="50"/>
      <c r="AR16" s="23"/>
      <c r="AS16" s="14"/>
      <c r="AT16" s="23"/>
      <c r="AU16" s="14"/>
      <c r="AV16" s="23"/>
      <c r="AW16" s="14"/>
      <c r="AX16" s="23"/>
      <c r="AY16" s="14"/>
      <c r="AZ16" s="23"/>
      <c r="BA16" s="124">
        <f>IF(SUM(AF16:AZ16)=0,0,SUM(AF16:AZ16))</f>
        <v>10</v>
      </c>
    </row>
    <row r="17" spans="1:53" ht="18.75" customHeight="1" x14ac:dyDescent="0.25">
      <c r="A17" s="65">
        <f>IF(Z17=0,"",RANK(Z17,Z$6:Z$37))</f>
        <v>12</v>
      </c>
      <c r="B17" s="136" t="s">
        <v>85</v>
      </c>
      <c r="C17" s="50">
        <v>17</v>
      </c>
      <c r="D17" s="251" t="s">
        <v>7</v>
      </c>
      <c r="E17" s="23">
        <v>8</v>
      </c>
      <c r="F17" s="50"/>
      <c r="G17" s="15">
        <v>1</v>
      </c>
      <c r="H17" s="16"/>
      <c r="I17" s="15"/>
      <c r="J17" s="16"/>
      <c r="K17" s="15"/>
      <c r="L17" s="14"/>
      <c r="M17" s="15"/>
      <c r="N17" s="14"/>
      <c r="O17" s="15"/>
      <c r="P17" s="50"/>
      <c r="Q17" s="23"/>
      <c r="R17" s="14"/>
      <c r="S17" s="23"/>
      <c r="T17" s="14"/>
      <c r="U17" s="23"/>
      <c r="V17" s="14"/>
      <c r="W17" s="23"/>
      <c r="X17" s="14"/>
      <c r="Y17" s="23"/>
      <c r="Z17" s="124">
        <f>IF(SUM(E17:Y17)=0,0,SUM(E17:Y17))</f>
        <v>9</v>
      </c>
      <c r="AA17" s="121"/>
      <c r="AB17" s="65">
        <f>IF(BA17=0,"",RANK(BA17,BA$6:BA$37))</f>
        <v>11</v>
      </c>
      <c r="AC17" s="136" t="s">
        <v>337</v>
      </c>
      <c r="AD17" s="50">
        <v>14.9</v>
      </c>
      <c r="AE17" s="251" t="s">
        <v>7</v>
      </c>
      <c r="AF17" s="23"/>
      <c r="AG17" s="50"/>
      <c r="AH17" s="15">
        <v>10</v>
      </c>
      <c r="AI17" s="16"/>
      <c r="AJ17" s="15"/>
      <c r="AK17" s="16"/>
      <c r="AL17" s="15"/>
      <c r="AM17" s="14"/>
      <c r="AN17" s="15"/>
      <c r="AO17" s="14"/>
      <c r="AP17" s="15"/>
      <c r="AQ17" s="50"/>
      <c r="AR17" s="23"/>
      <c r="AS17" s="14"/>
      <c r="AT17" s="23"/>
      <c r="AU17" s="14"/>
      <c r="AV17" s="23"/>
      <c r="AW17" s="14"/>
      <c r="AX17" s="23"/>
      <c r="AY17" s="14"/>
      <c r="AZ17" s="23"/>
      <c r="BA17" s="124">
        <f>IF(SUM(AF17:AZ17)=0,0,SUM(AF17:AZ17))</f>
        <v>10</v>
      </c>
    </row>
    <row r="18" spans="1:53" ht="18.75" customHeight="1" x14ac:dyDescent="0.25">
      <c r="A18" s="65">
        <f>IF(Z18=0,"",RANK(Z18,Z$6:Z$37))</f>
        <v>13</v>
      </c>
      <c r="B18" s="136" t="s">
        <v>198</v>
      </c>
      <c r="C18" s="50">
        <v>16.3</v>
      </c>
      <c r="D18" s="251" t="s">
        <v>7</v>
      </c>
      <c r="E18" s="23">
        <v>8</v>
      </c>
      <c r="F18" s="50"/>
      <c r="G18" s="15"/>
      <c r="H18" s="16"/>
      <c r="I18" s="15"/>
      <c r="J18" s="16"/>
      <c r="K18" s="15"/>
      <c r="L18" s="14"/>
      <c r="M18" s="15"/>
      <c r="N18" s="14"/>
      <c r="O18" s="15"/>
      <c r="P18" s="50"/>
      <c r="Q18" s="23"/>
      <c r="R18" s="14"/>
      <c r="S18" s="23"/>
      <c r="T18" s="14"/>
      <c r="U18" s="23"/>
      <c r="V18" s="14"/>
      <c r="W18" s="23"/>
      <c r="X18" s="14"/>
      <c r="Y18" s="23"/>
      <c r="Z18" s="124">
        <f>IF(SUM(E18:Y18)=0,0,SUM(E18:Y18))</f>
        <v>8</v>
      </c>
      <c r="AA18" s="121"/>
      <c r="AB18" s="65">
        <f>IF(BA18=0,"",RANK(BA18,BA$6:BA$37))</f>
        <v>13</v>
      </c>
      <c r="AC18" s="136" t="s">
        <v>197</v>
      </c>
      <c r="AD18" s="50">
        <v>14</v>
      </c>
      <c r="AE18" s="251" t="s">
        <v>7</v>
      </c>
      <c r="AF18" s="23">
        <v>9</v>
      </c>
      <c r="AG18" s="50"/>
      <c r="AH18" s="15"/>
      <c r="AI18" s="16"/>
      <c r="AJ18" s="15"/>
      <c r="AK18" s="16"/>
      <c r="AL18" s="15"/>
      <c r="AM18" s="14"/>
      <c r="AN18" s="15"/>
      <c r="AO18" s="14"/>
      <c r="AP18" s="15"/>
      <c r="AQ18" s="50"/>
      <c r="AR18" s="23"/>
      <c r="AS18" s="14"/>
      <c r="AT18" s="23"/>
      <c r="AU18" s="14"/>
      <c r="AV18" s="23"/>
      <c r="AW18" s="14"/>
      <c r="AX18" s="23"/>
      <c r="AY18" s="14"/>
      <c r="AZ18" s="23"/>
      <c r="BA18" s="124">
        <f>IF(SUM(AF18:AZ18)=0,0,SUM(AF18:AZ18))</f>
        <v>9</v>
      </c>
    </row>
    <row r="19" spans="1:53" ht="18.75" customHeight="1" x14ac:dyDescent="0.25">
      <c r="A19" s="65">
        <f>IF(Z19=0,"",RANK(Z19,Z$6:Z$37))</f>
        <v>13</v>
      </c>
      <c r="B19" s="136" t="s">
        <v>197</v>
      </c>
      <c r="C19" s="50">
        <v>14</v>
      </c>
      <c r="D19" s="251" t="s">
        <v>7</v>
      </c>
      <c r="E19" s="23">
        <v>8</v>
      </c>
      <c r="F19" s="50"/>
      <c r="G19" s="15"/>
      <c r="H19" s="16"/>
      <c r="I19" s="15"/>
      <c r="J19" s="16"/>
      <c r="K19" s="15"/>
      <c r="L19" s="14"/>
      <c r="M19" s="15"/>
      <c r="N19" s="14"/>
      <c r="O19" s="15"/>
      <c r="P19" s="50"/>
      <c r="Q19" s="23"/>
      <c r="R19" s="14"/>
      <c r="S19" s="23"/>
      <c r="T19" s="14"/>
      <c r="U19" s="23"/>
      <c r="V19" s="14"/>
      <c r="W19" s="23"/>
      <c r="X19" s="14"/>
      <c r="Y19" s="23"/>
      <c r="Z19" s="124">
        <f>IF(SUM(E19:Y19)=0,0,SUM(E19:Y19))</f>
        <v>8</v>
      </c>
      <c r="AA19" s="121"/>
      <c r="AB19" s="65">
        <f>IF(BA19=0,"",RANK(BA19,BA$6:BA$37))</f>
        <v>13</v>
      </c>
      <c r="AC19" s="136" t="s">
        <v>198</v>
      </c>
      <c r="AD19" s="50">
        <v>16.3</v>
      </c>
      <c r="AE19" s="251" t="s">
        <v>7</v>
      </c>
      <c r="AF19" s="23">
        <v>9</v>
      </c>
      <c r="AG19" s="50"/>
      <c r="AH19" s="15"/>
      <c r="AI19" s="16"/>
      <c r="AJ19" s="15"/>
      <c r="AK19" s="16"/>
      <c r="AL19" s="15"/>
      <c r="AM19" s="14"/>
      <c r="AN19" s="15"/>
      <c r="AO19" s="14"/>
      <c r="AP19" s="15"/>
      <c r="AQ19" s="50"/>
      <c r="AR19" s="23"/>
      <c r="AS19" s="14"/>
      <c r="AT19" s="23"/>
      <c r="AU19" s="14"/>
      <c r="AV19" s="23"/>
      <c r="AW19" s="14"/>
      <c r="AX19" s="23"/>
      <c r="AY19" s="14"/>
      <c r="AZ19" s="23"/>
      <c r="BA19" s="124">
        <f>IF(SUM(AF19:AZ19)=0,0,SUM(AF19:AZ19))</f>
        <v>9</v>
      </c>
    </row>
    <row r="20" spans="1:53" ht="18.75" customHeight="1" x14ac:dyDescent="0.25">
      <c r="A20" s="65">
        <f>IF(Z20=0,"",RANK(Z20,Z$6:Z$37))</f>
        <v>13</v>
      </c>
      <c r="B20" s="136" t="s">
        <v>283</v>
      </c>
      <c r="C20" s="50">
        <v>13.8</v>
      </c>
      <c r="D20" s="251" t="s">
        <v>42</v>
      </c>
      <c r="E20" s="23"/>
      <c r="F20" s="50">
        <v>8</v>
      </c>
      <c r="G20" s="15"/>
      <c r="H20" s="16"/>
      <c r="I20" s="15"/>
      <c r="J20" s="16"/>
      <c r="K20" s="15"/>
      <c r="L20" s="14"/>
      <c r="M20" s="15"/>
      <c r="N20" s="14"/>
      <c r="O20" s="15"/>
      <c r="P20" s="50"/>
      <c r="Q20" s="23"/>
      <c r="R20" s="14"/>
      <c r="S20" s="23"/>
      <c r="T20" s="14"/>
      <c r="U20" s="23"/>
      <c r="V20" s="14"/>
      <c r="W20" s="23"/>
      <c r="X20" s="14"/>
      <c r="Y20" s="23"/>
      <c r="Z20" s="124">
        <f>IF(SUM(E20:Y20)=0,0,SUM(E20:Y20))</f>
        <v>8</v>
      </c>
      <c r="AA20" s="121"/>
      <c r="AB20" s="65">
        <f>IF(BA20=0,"",RANK(BA20,BA$6:BA$37))</f>
        <v>13</v>
      </c>
      <c r="AC20" s="136" t="s">
        <v>339</v>
      </c>
      <c r="AD20" s="50">
        <v>17.899999999999999</v>
      </c>
      <c r="AE20" s="251" t="s">
        <v>49</v>
      </c>
      <c r="AF20" s="23"/>
      <c r="AG20" s="50"/>
      <c r="AH20" s="15">
        <v>9</v>
      </c>
      <c r="AI20" s="16"/>
      <c r="AJ20" s="15"/>
      <c r="AK20" s="16"/>
      <c r="AL20" s="15"/>
      <c r="AM20" s="14"/>
      <c r="AN20" s="15"/>
      <c r="AO20" s="14"/>
      <c r="AP20" s="15"/>
      <c r="AQ20" s="50"/>
      <c r="AR20" s="23"/>
      <c r="AS20" s="14"/>
      <c r="AT20" s="23"/>
      <c r="AU20" s="14"/>
      <c r="AV20" s="23"/>
      <c r="AW20" s="14"/>
      <c r="AX20" s="23"/>
      <c r="AY20" s="14"/>
      <c r="AZ20" s="23"/>
      <c r="BA20" s="124">
        <f>IF(SUM(AF20:AZ20)=0,0,SUM(AF20:AZ20))</f>
        <v>9</v>
      </c>
    </row>
    <row r="21" spans="1:53" ht="15" customHeight="1" x14ac:dyDescent="0.25">
      <c r="A21" s="65">
        <f>IF(Z21=0,"",RANK(Z21,Z$6:Z$37))</f>
        <v>13</v>
      </c>
      <c r="B21" s="136" t="s">
        <v>338</v>
      </c>
      <c r="C21" s="50">
        <v>11.9</v>
      </c>
      <c r="D21" s="251" t="s">
        <v>43</v>
      </c>
      <c r="E21" s="23"/>
      <c r="F21" s="50"/>
      <c r="G21" s="15">
        <v>8</v>
      </c>
      <c r="H21" s="16"/>
      <c r="I21" s="15"/>
      <c r="J21" s="16"/>
      <c r="K21" s="15"/>
      <c r="L21" s="14"/>
      <c r="M21" s="15"/>
      <c r="N21" s="14"/>
      <c r="O21" s="15"/>
      <c r="P21" s="50"/>
      <c r="Q21" s="23"/>
      <c r="R21" s="14"/>
      <c r="S21" s="23"/>
      <c r="T21" s="14"/>
      <c r="U21" s="23"/>
      <c r="V21" s="14"/>
      <c r="W21" s="23"/>
      <c r="X21" s="14"/>
      <c r="Y21" s="23"/>
      <c r="Z21" s="124">
        <f>IF(SUM(E21:Y21)=0,0,SUM(E21:Y21))</f>
        <v>8</v>
      </c>
      <c r="AA21" s="121"/>
      <c r="AB21" s="65">
        <f>IF(BA21=0,"",RANK(BA21,BA$6:BA$37))</f>
        <v>16</v>
      </c>
      <c r="AC21" s="136" t="s">
        <v>340</v>
      </c>
      <c r="AD21" s="50">
        <v>13.4</v>
      </c>
      <c r="AE21" s="251" t="s">
        <v>45</v>
      </c>
      <c r="AF21" s="23"/>
      <c r="AG21" s="50"/>
      <c r="AH21" s="15">
        <v>8</v>
      </c>
      <c r="AI21" s="16"/>
      <c r="AJ21" s="15"/>
      <c r="AK21" s="16"/>
      <c r="AL21" s="15"/>
      <c r="AM21" s="14"/>
      <c r="AN21" s="15"/>
      <c r="AO21" s="14"/>
      <c r="AP21" s="15"/>
      <c r="AQ21" s="50"/>
      <c r="AR21" s="23"/>
      <c r="AS21" s="14"/>
      <c r="AT21" s="23"/>
      <c r="AU21" s="14"/>
      <c r="AV21" s="23"/>
      <c r="AW21" s="14"/>
      <c r="AX21" s="23"/>
      <c r="AY21" s="14"/>
      <c r="AZ21" s="23"/>
      <c r="BA21" s="124">
        <f>IF(SUM(AF21:AZ21)=0,0,SUM(AF21:AZ21))</f>
        <v>8</v>
      </c>
    </row>
    <row r="22" spans="1:53" ht="18.75" customHeight="1" x14ac:dyDescent="0.25">
      <c r="A22" s="65">
        <f>IF(Z22=0,"",RANK(Z22,Z$6:Z$37))</f>
        <v>13</v>
      </c>
      <c r="B22" s="136" t="s">
        <v>127</v>
      </c>
      <c r="C22" s="50">
        <v>9.1999999999999993</v>
      </c>
      <c r="D22" s="251" t="s">
        <v>43</v>
      </c>
      <c r="E22" s="23"/>
      <c r="F22" s="50">
        <v>8</v>
      </c>
      <c r="G22" s="15"/>
      <c r="H22" s="16"/>
      <c r="I22" s="15"/>
      <c r="J22" s="16"/>
      <c r="K22" s="15"/>
      <c r="L22" s="14"/>
      <c r="M22" s="15"/>
      <c r="N22" s="14"/>
      <c r="O22" s="15"/>
      <c r="P22" s="50"/>
      <c r="Q22" s="23"/>
      <c r="R22" s="14"/>
      <c r="S22" s="23"/>
      <c r="T22" s="14"/>
      <c r="U22" s="23"/>
      <c r="V22" s="14"/>
      <c r="W22" s="23"/>
      <c r="X22" s="14"/>
      <c r="Y22" s="23"/>
      <c r="Z22" s="124">
        <f>IF(SUM(E22:Y22)=0,0,SUM(E22:Y22))</f>
        <v>8</v>
      </c>
      <c r="AA22" s="121"/>
      <c r="AB22" s="65">
        <f>IF(BA22=0,"",RANK(BA22,BA$6:BA$37))</f>
        <v>16</v>
      </c>
      <c r="AC22" s="136" t="s">
        <v>288</v>
      </c>
      <c r="AD22" s="50">
        <v>14.5</v>
      </c>
      <c r="AE22" s="251" t="s">
        <v>22</v>
      </c>
      <c r="AF22" s="23"/>
      <c r="AG22" s="50"/>
      <c r="AH22" s="15">
        <v>8</v>
      </c>
      <c r="AI22" s="16"/>
      <c r="AJ22" s="15"/>
      <c r="AK22" s="16"/>
      <c r="AL22" s="15"/>
      <c r="AM22" s="14"/>
      <c r="AN22" s="15"/>
      <c r="AO22" s="14"/>
      <c r="AP22" s="15"/>
      <c r="AQ22" s="50"/>
      <c r="AR22" s="23"/>
      <c r="AS22" s="14"/>
      <c r="AT22" s="23"/>
      <c r="AU22" s="14"/>
      <c r="AV22" s="23"/>
      <c r="AW22" s="14"/>
      <c r="AX22" s="23"/>
      <c r="AY22" s="14"/>
      <c r="AZ22" s="23"/>
      <c r="BA22" s="124">
        <f>IF(SUM(AF22:AZ22)=0,0,SUM(AF22:AZ22))</f>
        <v>8</v>
      </c>
    </row>
    <row r="23" spans="1:53" ht="18.75" customHeight="1" x14ac:dyDescent="0.25">
      <c r="A23" s="65">
        <f>IF(Z23=0,"",RANK(Z23,Z$6:Z$37))</f>
        <v>18</v>
      </c>
      <c r="B23" s="136" t="s">
        <v>200</v>
      </c>
      <c r="C23" s="50">
        <v>13.3</v>
      </c>
      <c r="D23" s="251" t="s">
        <v>21</v>
      </c>
      <c r="E23" s="23">
        <v>2</v>
      </c>
      <c r="F23" s="50">
        <v>5</v>
      </c>
      <c r="G23" s="15"/>
      <c r="H23" s="16"/>
      <c r="I23" s="15"/>
      <c r="J23" s="16"/>
      <c r="K23" s="15"/>
      <c r="L23" s="14"/>
      <c r="M23" s="15"/>
      <c r="N23" s="14"/>
      <c r="O23" s="15"/>
      <c r="P23" s="50"/>
      <c r="Q23" s="23"/>
      <c r="R23" s="14"/>
      <c r="S23" s="23"/>
      <c r="T23" s="14"/>
      <c r="U23" s="23"/>
      <c r="V23" s="14"/>
      <c r="W23" s="23"/>
      <c r="X23" s="14"/>
      <c r="Y23" s="23"/>
      <c r="Z23" s="124">
        <f>IF(SUM(E23:Y23)=0,0,SUM(E23:Y23))</f>
        <v>7</v>
      </c>
      <c r="AA23" s="121"/>
      <c r="AB23" s="65">
        <f>IF(BA23=0,"",RANK(BA23,BA$6:BA$37))</f>
        <v>16</v>
      </c>
      <c r="AC23" s="136" t="s">
        <v>199</v>
      </c>
      <c r="AD23" s="50">
        <v>15.8</v>
      </c>
      <c r="AE23" s="251" t="s">
        <v>47</v>
      </c>
      <c r="AF23" s="23">
        <v>7</v>
      </c>
      <c r="AG23" s="50">
        <v>1</v>
      </c>
      <c r="AH23" s="15"/>
      <c r="AI23" s="16"/>
      <c r="AJ23" s="15"/>
      <c r="AK23" s="16"/>
      <c r="AL23" s="15"/>
      <c r="AM23" s="14"/>
      <c r="AN23" s="15"/>
      <c r="AO23" s="14"/>
      <c r="AP23" s="15"/>
      <c r="AQ23" s="50"/>
      <c r="AR23" s="23"/>
      <c r="AS23" s="14"/>
      <c r="AT23" s="23"/>
      <c r="AU23" s="14"/>
      <c r="AV23" s="23"/>
      <c r="AW23" s="14"/>
      <c r="AX23" s="23"/>
      <c r="AY23" s="14"/>
      <c r="AZ23" s="23"/>
      <c r="BA23" s="124">
        <f>IF(SUM(AF23:AZ23)=0,0,SUM(AF23:AZ23))</f>
        <v>8</v>
      </c>
    </row>
    <row r="24" spans="1:53" ht="18.75" customHeight="1" x14ac:dyDescent="0.25">
      <c r="A24" s="65">
        <f>IF(Z24=0,"",RANK(Z24,Z$6:Z$37))</f>
        <v>19</v>
      </c>
      <c r="B24" s="136" t="s">
        <v>339</v>
      </c>
      <c r="C24" s="50">
        <v>17.899999999999999</v>
      </c>
      <c r="D24" s="251" t="s">
        <v>49</v>
      </c>
      <c r="E24" s="23"/>
      <c r="F24" s="50"/>
      <c r="G24" s="15">
        <v>6</v>
      </c>
      <c r="H24" s="16"/>
      <c r="I24" s="15"/>
      <c r="J24" s="16"/>
      <c r="K24" s="15"/>
      <c r="L24" s="14"/>
      <c r="M24" s="15"/>
      <c r="N24" s="14"/>
      <c r="O24" s="15"/>
      <c r="P24" s="50"/>
      <c r="Q24" s="23"/>
      <c r="R24" s="14"/>
      <c r="S24" s="23"/>
      <c r="T24" s="14"/>
      <c r="U24" s="23"/>
      <c r="V24" s="14"/>
      <c r="W24" s="23"/>
      <c r="X24" s="14"/>
      <c r="Y24" s="23"/>
      <c r="Z24" s="124">
        <f>IF(SUM(E24:Y24)=0,0,SUM(E24:Y24))</f>
        <v>6</v>
      </c>
      <c r="AA24" s="121"/>
      <c r="AB24" s="65">
        <f>IF(BA24=0,"",RANK(BA24,BA$6:BA$37))</f>
        <v>19</v>
      </c>
      <c r="AC24" s="136" t="s">
        <v>194</v>
      </c>
      <c r="AD24" s="50">
        <v>6.8</v>
      </c>
      <c r="AE24" s="251" t="s">
        <v>22</v>
      </c>
      <c r="AF24" s="23">
        <v>7</v>
      </c>
      <c r="AG24" s="50"/>
      <c r="AH24" s="15"/>
      <c r="AI24" s="16"/>
      <c r="AJ24" s="15"/>
      <c r="AK24" s="16"/>
      <c r="AL24" s="15"/>
      <c r="AM24" s="14"/>
      <c r="AN24" s="15"/>
      <c r="AO24" s="14"/>
      <c r="AP24" s="15"/>
      <c r="AQ24" s="50"/>
      <c r="AR24" s="23"/>
      <c r="AS24" s="14"/>
      <c r="AT24" s="23"/>
      <c r="AU24" s="14"/>
      <c r="AV24" s="23"/>
      <c r="AW24" s="14"/>
      <c r="AX24" s="23"/>
      <c r="AY24" s="14"/>
      <c r="AZ24" s="23"/>
      <c r="BA24" s="124">
        <f>IF(SUM(AF24:AZ24)=0,0,SUM(AF24:AZ24))</f>
        <v>7</v>
      </c>
    </row>
    <row r="25" spans="1:53" ht="18.75" customHeight="1" x14ac:dyDescent="0.25">
      <c r="A25" s="65">
        <f>IF(Z25=0,"",RANK(Z25,Z$6:Z$37))</f>
        <v>19</v>
      </c>
      <c r="B25" s="136" t="s">
        <v>288</v>
      </c>
      <c r="C25" s="50">
        <v>14.5</v>
      </c>
      <c r="D25" s="251" t="s">
        <v>22</v>
      </c>
      <c r="E25" s="23"/>
      <c r="F25" s="50"/>
      <c r="G25" s="15">
        <v>6</v>
      </c>
      <c r="H25" s="16"/>
      <c r="I25" s="15"/>
      <c r="J25" s="16"/>
      <c r="K25" s="15"/>
      <c r="L25" s="14"/>
      <c r="M25" s="15"/>
      <c r="N25" s="14"/>
      <c r="O25" s="15"/>
      <c r="P25" s="50"/>
      <c r="Q25" s="23"/>
      <c r="R25" s="14"/>
      <c r="S25" s="23"/>
      <c r="T25" s="14"/>
      <c r="U25" s="23"/>
      <c r="V25" s="14"/>
      <c r="W25" s="23"/>
      <c r="X25" s="14"/>
      <c r="Y25" s="23"/>
      <c r="Z25" s="124">
        <f>IF(SUM(E25:Y25)=0,0,SUM(E25:Y25))</f>
        <v>6</v>
      </c>
      <c r="AA25" s="121"/>
      <c r="AB25" s="65">
        <f>IF(BA25=0,"",RANK(BA25,BA$6:BA$37))</f>
        <v>19</v>
      </c>
      <c r="AC25" s="136" t="s">
        <v>119</v>
      </c>
      <c r="AD25" s="50">
        <v>17.100000000000001</v>
      </c>
      <c r="AE25" s="251" t="s">
        <v>42</v>
      </c>
      <c r="AF25" s="23">
        <v>7</v>
      </c>
      <c r="AG25" s="50"/>
      <c r="AH25" s="15"/>
      <c r="AI25" s="16"/>
      <c r="AJ25" s="15"/>
      <c r="AK25" s="16"/>
      <c r="AL25" s="15"/>
      <c r="AM25" s="14"/>
      <c r="AN25" s="15"/>
      <c r="AO25" s="14"/>
      <c r="AP25" s="15"/>
      <c r="AQ25" s="50"/>
      <c r="AR25" s="23"/>
      <c r="AS25" s="14"/>
      <c r="AT25" s="23"/>
      <c r="AU25" s="14"/>
      <c r="AV25" s="23"/>
      <c r="AW25" s="14"/>
      <c r="AX25" s="23"/>
      <c r="AY25" s="14"/>
      <c r="AZ25" s="23"/>
      <c r="BA25" s="124">
        <f>IF(SUM(AF25:AZ25)=0,0,SUM(AF25:AZ25))</f>
        <v>7</v>
      </c>
    </row>
    <row r="26" spans="1:53" ht="18.75" customHeight="1" x14ac:dyDescent="0.25">
      <c r="A26" s="65">
        <f>IF(Z26=0,"",RANK(Z26,Z$6:Z$37))</f>
        <v>19</v>
      </c>
      <c r="B26" s="136" t="s">
        <v>340</v>
      </c>
      <c r="C26" s="50">
        <v>13.4</v>
      </c>
      <c r="D26" s="251" t="s">
        <v>45</v>
      </c>
      <c r="E26" s="23"/>
      <c r="F26" s="50"/>
      <c r="G26" s="15">
        <v>6</v>
      </c>
      <c r="H26" s="16"/>
      <c r="I26" s="15"/>
      <c r="J26" s="16"/>
      <c r="K26" s="15"/>
      <c r="L26" s="14"/>
      <c r="M26" s="15"/>
      <c r="N26" s="14"/>
      <c r="O26" s="15"/>
      <c r="P26" s="50"/>
      <c r="Q26" s="23"/>
      <c r="R26" s="14"/>
      <c r="S26" s="23"/>
      <c r="T26" s="14"/>
      <c r="U26" s="23"/>
      <c r="V26" s="14"/>
      <c r="W26" s="23"/>
      <c r="X26" s="14"/>
      <c r="Y26" s="23"/>
      <c r="Z26" s="124">
        <f>IF(SUM(E26:Y26)=0,0,SUM(E26:Y26))</f>
        <v>6</v>
      </c>
      <c r="AA26" s="121"/>
      <c r="AB26" s="65">
        <f>IF(BA26=0,"",RANK(BA26,BA$6:BA$37))</f>
        <v>21</v>
      </c>
      <c r="AC26" s="136" t="s">
        <v>307</v>
      </c>
      <c r="AD26" s="50">
        <v>9.1999999999999993</v>
      </c>
      <c r="AE26" s="251" t="s">
        <v>43</v>
      </c>
      <c r="AF26" s="23"/>
      <c r="AG26" s="50">
        <v>6</v>
      </c>
      <c r="AH26" s="15"/>
      <c r="AI26" s="16"/>
      <c r="AJ26" s="15"/>
      <c r="AK26" s="16"/>
      <c r="AL26" s="15"/>
      <c r="AM26" s="14"/>
      <c r="AN26" s="15"/>
      <c r="AO26" s="14"/>
      <c r="AP26" s="15"/>
      <c r="AQ26" s="50"/>
      <c r="AR26" s="23"/>
      <c r="AS26" s="14"/>
      <c r="AT26" s="23"/>
      <c r="AU26" s="14"/>
      <c r="AV26" s="23"/>
      <c r="AW26" s="14"/>
      <c r="AX26" s="23"/>
      <c r="AY26" s="14"/>
      <c r="AZ26" s="23"/>
      <c r="BA26" s="124">
        <f>IF(SUM(AF26:AZ26)=0,0,SUM(AF26:AZ26))</f>
        <v>6</v>
      </c>
    </row>
    <row r="27" spans="1:53" ht="18.75" customHeight="1" x14ac:dyDescent="0.25">
      <c r="A27" s="65">
        <f>IF(Z27=0,"",RANK(Z27,Z$6:Z$37))</f>
        <v>22</v>
      </c>
      <c r="B27" s="136" t="s">
        <v>122</v>
      </c>
      <c r="C27" s="50">
        <v>15.5</v>
      </c>
      <c r="D27" s="251" t="s">
        <v>42</v>
      </c>
      <c r="E27" s="23"/>
      <c r="F27" s="50">
        <v>5</v>
      </c>
      <c r="G27" s="15"/>
      <c r="H27" s="16"/>
      <c r="I27" s="15"/>
      <c r="J27" s="16"/>
      <c r="K27" s="15"/>
      <c r="L27" s="14"/>
      <c r="M27" s="15"/>
      <c r="N27" s="14"/>
      <c r="O27" s="15"/>
      <c r="P27" s="50"/>
      <c r="Q27" s="23"/>
      <c r="R27" s="14"/>
      <c r="S27" s="23"/>
      <c r="T27" s="14"/>
      <c r="U27" s="23"/>
      <c r="V27" s="14"/>
      <c r="W27" s="23"/>
      <c r="X27" s="14"/>
      <c r="Y27" s="23"/>
      <c r="Z27" s="124">
        <f>IF(SUM(E27:Y27)=0,0,SUM(E27:Y27))</f>
        <v>5</v>
      </c>
      <c r="AA27" s="121"/>
      <c r="AB27" s="65">
        <f>IF(BA27=0,"",RANK(BA27,BA$6:BA$37))</f>
        <v>21</v>
      </c>
      <c r="AC27" s="136" t="s">
        <v>283</v>
      </c>
      <c r="AD27" s="50">
        <v>13.8</v>
      </c>
      <c r="AE27" s="251" t="s">
        <v>42</v>
      </c>
      <c r="AF27" s="23"/>
      <c r="AG27" s="50">
        <v>6</v>
      </c>
      <c r="AH27" s="15"/>
      <c r="AI27" s="16"/>
      <c r="AJ27" s="15"/>
      <c r="AK27" s="16"/>
      <c r="AL27" s="15"/>
      <c r="AM27" s="14"/>
      <c r="AN27" s="15"/>
      <c r="AO27" s="14"/>
      <c r="AP27" s="15"/>
      <c r="AQ27" s="50"/>
      <c r="AR27" s="23"/>
      <c r="AS27" s="14"/>
      <c r="AT27" s="23"/>
      <c r="AU27" s="14"/>
      <c r="AV27" s="23"/>
      <c r="AW27" s="14"/>
      <c r="AX27" s="23"/>
      <c r="AY27" s="14"/>
      <c r="AZ27" s="23"/>
      <c r="BA27" s="124">
        <f>IF(SUM(AF27:AZ27)=0,0,SUM(AF27:AZ27))</f>
        <v>6</v>
      </c>
    </row>
    <row r="28" spans="1:53" ht="18.75" customHeight="1" x14ac:dyDescent="0.25">
      <c r="A28" s="65">
        <f>IF(Z28=0,"",RANK(Z28,Z$6:Z$37))</f>
        <v>22</v>
      </c>
      <c r="B28" s="136" t="s">
        <v>117</v>
      </c>
      <c r="C28" s="50">
        <v>2.4</v>
      </c>
      <c r="D28" s="251" t="s">
        <v>101</v>
      </c>
      <c r="E28" s="23">
        <v>5</v>
      </c>
      <c r="F28" s="50"/>
      <c r="G28" s="15"/>
      <c r="H28" s="16"/>
      <c r="I28" s="15"/>
      <c r="J28" s="16"/>
      <c r="K28" s="15"/>
      <c r="L28" s="14"/>
      <c r="M28" s="15"/>
      <c r="N28" s="14"/>
      <c r="O28" s="15"/>
      <c r="P28" s="50"/>
      <c r="Q28" s="23"/>
      <c r="R28" s="14"/>
      <c r="S28" s="23"/>
      <c r="T28" s="14"/>
      <c r="U28" s="23"/>
      <c r="V28" s="14"/>
      <c r="W28" s="23"/>
      <c r="X28" s="14"/>
      <c r="Y28" s="23"/>
      <c r="Z28" s="124">
        <f>IF(SUM(E28:Y28)=0,0,SUM(E28:Y28))</f>
        <v>5</v>
      </c>
      <c r="AA28" s="121"/>
      <c r="AB28" s="65">
        <f>IF(BA28=0,"",RANK(BA28,BA$6:BA$37))</f>
        <v>21</v>
      </c>
      <c r="AC28" s="136" t="s">
        <v>308</v>
      </c>
      <c r="AD28" s="50">
        <v>16.899999999999999</v>
      </c>
      <c r="AE28" s="251" t="s">
        <v>42</v>
      </c>
      <c r="AF28" s="23"/>
      <c r="AG28" s="50">
        <v>6</v>
      </c>
      <c r="AH28" s="15"/>
      <c r="AI28" s="16"/>
      <c r="AJ28" s="15"/>
      <c r="AK28" s="16"/>
      <c r="AL28" s="15"/>
      <c r="AM28" s="14"/>
      <c r="AN28" s="15"/>
      <c r="AO28" s="14"/>
      <c r="AP28" s="15"/>
      <c r="AQ28" s="50"/>
      <c r="AR28" s="23"/>
      <c r="AS28" s="14"/>
      <c r="AT28" s="23"/>
      <c r="AU28" s="14"/>
      <c r="AV28" s="23"/>
      <c r="AW28" s="14"/>
      <c r="AX28" s="23"/>
      <c r="AY28" s="14"/>
      <c r="AZ28" s="23"/>
      <c r="BA28" s="124">
        <f>IF(SUM(AF28:AZ28)=0,0,SUM(AF28:AZ28))</f>
        <v>6</v>
      </c>
    </row>
    <row r="29" spans="1:53" ht="18.75" customHeight="1" x14ac:dyDescent="0.25">
      <c r="A29" s="65">
        <f>IF(Z29=0,"",RANK(Z29,Z$6:Z$37))</f>
        <v>24</v>
      </c>
      <c r="B29" s="136" t="s">
        <v>199</v>
      </c>
      <c r="C29" s="50">
        <v>15.8</v>
      </c>
      <c r="D29" s="251" t="s">
        <v>47</v>
      </c>
      <c r="E29" s="23">
        <v>3</v>
      </c>
      <c r="F29" s="50"/>
      <c r="G29" s="15"/>
      <c r="H29" s="16"/>
      <c r="I29" s="15"/>
      <c r="J29" s="16"/>
      <c r="K29" s="15"/>
      <c r="L29" s="14"/>
      <c r="M29" s="15"/>
      <c r="N29" s="14"/>
      <c r="O29" s="15"/>
      <c r="P29" s="50"/>
      <c r="Q29" s="23"/>
      <c r="R29" s="14"/>
      <c r="S29" s="23"/>
      <c r="T29" s="14"/>
      <c r="U29" s="23"/>
      <c r="V29" s="14"/>
      <c r="W29" s="23"/>
      <c r="X29" s="14"/>
      <c r="Y29" s="23"/>
      <c r="Z29" s="124">
        <f>IF(SUM(E29:Y29)=0,0,SUM(E29:Y29))</f>
        <v>3</v>
      </c>
      <c r="AA29" s="121"/>
      <c r="AB29" s="65">
        <f>IF(BA29=0,"",RANK(BA29,BA$6:BA$37))</f>
        <v>24</v>
      </c>
      <c r="AC29" s="136" t="s">
        <v>338</v>
      </c>
      <c r="AD29" s="50">
        <v>11.9</v>
      </c>
      <c r="AE29" s="251" t="s">
        <v>43</v>
      </c>
      <c r="AF29" s="23"/>
      <c r="AG29" s="50"/>
      <c r="AH29" s="15">
        <v>5</v>
      </c>
      <c r="AI29" s="16"/>
      <c r="AJ29" s="15"/>
      <c r="AK29" s="16"/>
      <c r="AL29" s="15"/>
      <c r="AM29" s="14"/>
      <c r="AN29" s="15"/>
      <c r="AO29" s="14"/>
      <c r="AP29" s="15"/>
      <c r="AQ29" s="50"/>
      <c r="AR29" s="23"/>
      <c r="AS29" s="14"/>
      <c r="AT29" s="23"/>
      <c r="AU29" s="14"/>
      <c r="AV29" s="23"/>
      <c r="AW29" s="14"/>
      <c r="AX29" s="23"/>
      <c r="AY29" s="14"/>
      <c r="AZ29" s="23"/>
      <c r="BA29" s="124">
        <f>IF(SUM(AF29:AZ29)=0,0,SUM(AF29:AZ29))</f>
        <v>5</v>
      </c>
    </row>
    <row r="30" spans="1:53" ht="18.75" customHeight="1" x14ac:dyDescent="0.25">
      <c r="A30" s="65">
        <f>IF(Z30=0,"",RANK(Z30,Z$6:Z$37))</f>
        <v>25</v>
      </c>
      <c r="B30" s="136" t="s">
        <v>119</v>
      </c>
      <c r="C30" s="50">
        <v>17.100000000000001</v>
      </c>
      <c r="D30" s="251" t="s">
        <v>42</v>
      </c>
      <c r="E30" s="23">
        <v>2</v>
      </c>
      <c r="F30" s="50"/>
      <c r="G30" s="15"/>
      <c r="H30" s="16"/>
      <c r="I30" s="15"/>
      <c r="J30" s="16"/>
      <c r="K30" s="15"/>
      <c r="L30" s="14"/>
      <c r="M30" s="15"/>
      <c r="N30" s="14"/>
      <c r="O30" s="15"/>
      <c r="P30" s="50"/>
      <c r="Q30" s="23"/>
      <c r="R30" s="14"/>
      <c r="S30" s="23"/>
      <c r="T30" s="14"/>
      <c r="U30" s="23"/>
      <c r="V30" s="14"/>
      <c r="W30" s="23"/>
      <c r="X30" s="14"/>
      <c r="Y30" s="23"/>
      <c r="Z30" s="124">
        <f>IF(SUM(E30:Y30)=0,0,SUM(E30:Y30))</f>
        <v>2</v>
      </c>
      <c r="AA30" s="121"/>
      <c r="AB30" s="65">
        <f>IF(BA30=0,"",RANK(BA30,BA$6:BA$37))</f>
        <v>24</v>
      </c>
      <c r="AC30" s="136" t="s">
        <v>95</v>
      </c>
      <c r="AD30" s="50">
        <v>17.8</v>
      </c>
      <c r="AE30" s="251" t="s">
        <v>55</v>
      </c>
      <c r="AF30" s="23"/>
      <c r="AG30" s="50"/>
      <c r="AH30" s="15">
        <v>5</v>
      </c>
      <c r="AI30" s="16"/>
      <c r="AJ30" s="15"/>
      <c r="AK30" s="16"/>
      <c r="AL30" s="15"/>
      <c r="AM30" s="14"/>
      <c r="AN30" s="15"/>
      <c r="AO30" s="14"/>
      <c r="AP30" s="15"/>
      <c r="AQ30" s="50"/>
      <c r="AR30" s="23"/>
      <c r="AS30" s="14"/>
      <c r="AT30" s="23"/>
      <c r="AU30" s="14"/>
      <c r="AV30" s="23"/>
      <c r="AW30" s="14"/>
      <c r="AX30" s="23"/>
      <c r="AY30" s="14"/>
      <c r="AZ30" s="23"/>
      <c r="BA30" s="124">
        <f>IF(SUM(AF30:AZ30)=0,0,SUM(AF30:AZ30))</f>
        <v>5</v>
      </c>
    </row>
    <row r="31" spans="1:53" ht="18.75" customHeight="1" x14ac:dyDescent="0.25">
      <c r="A31" s="65">
        <f>IF(Z31=0,"",RANK(Z31,Z$6:Z$37))</f>
        <v>25</v>
      </c>
      <c r="B31" s="136" t="s">
        <v>120</v>
      </c>
      <c r="C31" s="50">
        <v>15.5</v>
      </c>
      <c r="D31" s="251" t="s">
        <v>7</v>
      </c>
      <c r="E31" s="23">
        <v>2</v>
      </c>
      <c r="F31" s="50"/>
      <c r="G31" s="15"/>
      <c r="H31" s="16"/>
      <c r="I31" s="15"/>
      <c r="J31" s="16"/>
      <c r="K31" s="15"/>
      <c r="L31" s="14"/>
      <c r="M31" s="15"/>
      <c r="N31" s="14"/>
      <c r="O31" s="15"/>
      <c r="P31" s="50"/>
      <c r="Q31" s="23"/>
      <c r="R31" s="14"/>
      <c r="S31" s="23"/>
      <c r="T31" s="14"/>
      <c r="U31" s="23"/>
      <c r="V31" s="14"/>
      <c r="W31" s="23"/>
      <c r="X31" s="14"/>
      <c r="Y31" s="23"/>
      <c r="Z31" s="124">
        <f>IF(SUM(E31:Y31)=0,0,SUM(E31:Y31))</f>
        <v>2</v>
      </c>
      <c r="AA31" s="121"/>
      <c r="AB31" s="65">
        <f>IF(BA31=0,"",RANK(BA31,BA$6:BA$37))</f>
        <v>26</v>
      </c>
      <c r="AC31" s="136" t="s">
        <v>209</v>
      </c>
      <c r="AD31" s="50">
        <v>16</v>
      </c>
      <c r="AE31" s="251" t="s">
        <v>46</v>
      </c>
      <c r="AF31" s="23"/>
      <c r="AG31" s="50"/>
      <c r="AH31" s="15">
        <v>3</v>
      </c>
      <c r="AI31" s="16"/>
      <c r="AJ31" s="15"/>
      <c r="AK31" s="16"/>
      <c r="AL31" s="15"/>
      <c r="AM31" s="14"/>
      <c r="AN31" s="15"/>
      <c r="AO31" s="14"/>
      <c r="AP31" s="15"/>
      <c r="AQ31" s="50"/>
      <c r="AR31" s="23"/>
      <c r="AS31" s="14"/>
      <c r="AT31" s="23"/>
      <c r="AU31" s="14"/>
      <c r="AV31" s="23"/>
      <c r="AW31" s="14"/>
      <c r="AX31" s="23"/>
      <c r="AY31" s="14"/>
      <c r="AZ31" s="23"/>
      <c r="BA31" s="124">
        <f>IF(SUM(AF31:AZ31)=0,0,SUM(AF31:AZ31))</f>
        <v>3</v>
      </c>
    </row>
    <row r="32" spans="1:53" ht="18.75" customHeight="1" x14ac:dyDescent="0.25">
      <c r="A32" s="65">
        <f>IF(Z32=0,"",RANK(Z32,Z$6:Z$37))</f>
        <v>25</v>
      </c>
      <c r="B32" s="136" t="s">
        <v>357</v>
      </c>
      <c r="C32" s="50">
        <v>15.4</v>
      </c>
      <c r="D32" s="251" t="s">
        <v>42</v>
      </c>
      <c r="E32" s="23"/>
      <c r="F32" s="50"/>
      <c r="G32" s="15">
        <v>2</v>
      </c>
      <c r="H32" s="16"/>
      <c r="I32" s="15"/>
      <c r="J32" s="16"/>
      <c r="K32" s="15"/>
      <c r="L32" s="14"/>
      <c r="M32" s="15"/>
      <c r="N32" s="14"/>
      <c r="O32" s="15"/>
      <c r="P32" s="50"/>
      <c r="Q32" s="23"/>
      <c r="R32" s="14"/>
      <c r="S32" s="23"/>
      <c r="T32" s="14"/>
      <c r="U32" s="23"/>
      <c r="V32" s="14"/>
      <c r="W32" s="23"/>
      <c r="X32" s="14"/>
      <c r="Y32" s="23"/>
      <c r="Z32" s="124">
        <f>IF(SUM(E32:Y32)=0,0,SUM(E32:Y32))</f>
        <v>2</v>
      </c>
      <c r="AA32" s="121"/>
      <c r="AB32" s="65">
        <f>IF(BA32=0,"",RANK(BA32,BA$6:BA$37))</f>
        <v>26</v>
      </c>
      <c r="AC32" s="136" t="s">
        <v>289</v>
      </c>
      <c r="AD32" s="50">
        <v>16.7</v>
      </c>
      <c r="AE32" s="251" t="s">
        <v>7</v>
      </c>
      <c r="AF32" s="23"/>
      <c r="AG32" s="50"/>
      <c r="AH32" s="15">
        <v>3</v>
      </c>
      <c r="AI32" s="16"/>
      <c r="AJ32" s="15"/>
      <c r="AK32" s="16"/>
      <c r="AL32" s="15"/>
      <c r="AM32" s="14"/>
      <c r="AN32" s="15"/>
      <c r="AO32" s="14"/>
      <c r="AP32" s="15"/>
      <c r="AQ32" s="50"/>
      <c r="AR32" s="23"/>
      <c r="AS32" s="14"/>
      <c r="AT32" s="23"/>
      <c r="AU32" s="14"/>
      <c r="AV32" s="23"/>
      <c r="AW32" s="14"/>
      <c r="AX32" s="23"/>
      <c r="AY32" s="14"/>
      <c r="AZ32" s="23"/>
      <c r="BA32" s="124">
        <f>IF(SUM(AF32:AZ32)=0,0,SUM(AF32:AZ32))</f>
        <v>3</v>
      </c>
    </row>
    <row r="33" spans="1:53" ht="18.75" customHeight="1" x14ac:dyDescent="0.25">
      <c r="A33" s="65">
        <f>IF(Z33=0,"",RANK(Z33,Z$6:Z$37))</f>
        <v>25</v>
      </c>
      <c r="B33" s="136" t="s">
        <v>201</v>
      </c>
      <c r="C33" s="50">
        <v>14.7</v>
      </c>
      <c r="D33" s="251" t="s">
        <v>21</v>
      </c>
      <c r="E33" s="23">
        <v>2</v>
      </c>
      <c r="F33" s="50"/>
      <c r="G33" s="15"/>
      <c r="H33" s="16"/>
      <c r="I33" s="15"/>
      <c r="J33" s="16"/>
      <c r="K33" s="15"/>
      <c r="L33" s="14"/>
      <c r="M33" s="15"/>
      <c r="N33" s="14"/>
      <c r="O33" s="15"/>
      <c r="P33" s="50"/>
      <c r="Q33" s="23"/>
      <c r="R33" s="14"/>
      <c r="S33" s="23"/>
      <c r="T33" s="14"/>
      <c r="U33" s="23"/>
      <c r="V33" s="14"/>
      <c r="W33" s="23"/>
      <c r="X33" s="14"/>
      <c r="Y33" s="23"/>
      <c r="Z33" s="124">
        <f>IF(SUM(E33:Y33)=0,0,SUM(E33:Y33))</f>
        <v>2</v>
      </c>
      <c r="AA33" s="121"/>
      <c r="AB33" s="65">
        <f>IF(BA33=0,"",RANK(BA33,BA$6:BA$37))</f>
        <v>26</v>
      </c>
      <c r="AC33" s="136" t="s">
        <v>341</v>
      </c>
      <c r="AD33" s="50">
        <v>17.600000000000001</v>
      </c>
      <c r="AE33" s="251" t="s">
        <v>56</v>
      </c>
      <c r="AF33" s="23"/>
      <c r="AG33" s="50"/>
      <c r="AH33" s="15">
        <v>3</v>
      </c>
      <c r="AI33" s="16"/>
      <c r="AJ33" s="15"/>
      <c r="AK33" s="16"/>
      <c r="AL33" s="15"/>
      <c r="AM33" s="14"/>
      <c r="AN33" s="15"/>
      <c r="AO33" s="14"/>
      <c r="AP33" s="15"/>
      <c r="AQ33" s="50"/>
      <c r="AR33" s="23"/>
      <c r="AS33" s="14"/>
      <c r="AT33" s="23"/>
      <c r="AU33" s="14"/>
      <c r="AV33" s="23"/>
      <c r="AW33" s="14"/>
      <c r="AX33" s="23"/>
      <c r="AY33" s="14"/>
      <c r="AZ33" s="23"/>
      <c r="BA33" s="124">
        <f>IF(SUM(AF33:AZ33)=0,0,SUM(AF33:AZ33))</f>
        <v>3</v>
      </c>
    </row>
    <row r="34" spans="1:53" ht="15" customHeight="1" x14ac:dyDescent="0.25">
      <c r="A34" s="65">
        <f>IF(Z34=0,"",RANK(Z34,Z$6:Z$37))</f>
        <v>25</v>
      </c>
      <c r="B34" s="136" t="s">
        <v>121</v>
      </c>
      <c r="C34" s="50">
        <v>13.8</v>
      </c>
      <c r="D34" s="251" t="s">
        <v>42</v>
      </c>
      <c r="E34" s="23">
        <v>2</v>
      </c>
      <c r="F34" s="50"/>
      <c r="G34" s="15"/>
      <c r="H34" s="16"/>
      <c r="I34" s="15"/>
      <c r="J34" s="16"/>
      <c r="K34" s="15"/>
      <c r="L34" s="14"/>
      <c r="M34" s="15"/>
      <c r="N34" s="14"/>
      <c r="O34" s="15"/>
      <c r="P34" s="50"/>
      <c r="Q34" s="23"/>
      <c r="R34" s="14"/>
      <c r="S34" s="23"/>
      <c r="T34" s="14"/>
      <c r="U34" s="23"/>
      <c r="V34" s="14"/>
      <c r="W34" s="23"/>
      <c r="X34" s="14"/>
      <c r="Y34" s="23"/>
      <c r="Z34" s="124">
        <f>IF(SUM(E34:Y34)=0,0,SUM(E34:Y34))</f>
        <v>2</v>
      </c>
      <c r="AA34" s="121"/>
      <c r="AB34" s="65">
        <f>IF(BA34=0,"",RANK(BA34,BA$6:BA$37))</f>
        <v>29</v>
      </c>
      <c r="AC34" s="136" t="s">
        <v>127</v>
      </c>
      <c r="AD34" s="50">
        <v>9.1999999999999993</v>
      </c>
      <c r="AE34" s="251" t="s">
        <v>43</v>
      </c>
      <c r="AF34" s="23"/>
      <c r="AG34" s="50">
        <v>1</v>
      </c>
      <c r="AH34" s="15"/>
      <c r="AI34" s="16"/>
      <c r="AJ34" s="15"/>
      <c r="AK34" s="16"/>
      <c r="AL34" s="15"/>
      <c r="AM34" s="14"/>
      <c r="AN34" s="15"/>
      <c r="AO34" s="14"/>
      <c r="AP34" s="15"/>
      <c r="AQ34" s="50"/>
      <c r="AR34" s="23"/>
      <c r="AS34" s="14"/>
      <c r="AT34" s="23"/>
      <c r="AU34" s="14"/>
      <c r="AV34" s="23"/>
      <c r="AW34" s="14"/>
      <c r="AX34" s="23"/>
      <c r="AY34" s="14"/>
      <c r="AZ34" s="23"/>
      <c r="BA34" s="124">
        <f>IF(SUM(AF34:AZ34)=0,0,SUM(AF34:AZ34))</f>
        <v>1</v>
      </c>
    </row>
    <row r="35" spans="1:53" ht="18.75" customHeight="1" x14ac:dyDescent="0.25">
      <c r="A35" s="65">
        <f>IF(Z35=0,"",RANK(Z35,Z$6:Z$37))</f>
        <v>25</v>
      </c>
      <c r="B35" s="136" t="s">
        <v>202</v>
      </c>
      <c r="C35" s="50">
        <v>12.8</v>
      </c>
      <c r="D35" s="251" t="s">
        <v>32</v>
      </c>
      <c r="E35" s="23">
        <v>2</v>
      </c>
      <c r="F35" s="50"/>
      <c r="G35" s="15"/>
      <c r="H35" s="16"/>
      <c r="I35" s="15"/>
      <c r="J35" s="16"/>
      <c r="K35" s="15"/>
      <c r="L35" s="14"/>
      <c r="M35" s="15"/>
      <c r="N35" s="14"/>
      <c r="O35" s="15"/>
      <c r="P35" s="50"/>
      <c r="Q35" s="23"/>
      <c r="R35" s="14"/>
      <c r="S35" s="23"/>
      <c r="T35" s="14"/>
      <c r="U35" s="23"/>
      <c r="V35" s="14"/>
      <c r="W35" s="23"/>
      <c r="X35" s="14"/>
      <c r="Y35" s="23"/>
      <c r="Z35" s="124">
        <f>IF(SUM(E35:Y35)=0,0,SUM(E35:Y35))</f>
        <v>2</v>
      </c>
      <c r="AA35" s="121"/>
      <c r="AB35" s="65">
        <f>IF(BA35=0,"",RANK(BA35,BA$6:BA$37))</f>
        <v>29</v>
      </c>
      <c r="AC35" s="136" t="s">
        <v>202</v>
      </c>
      <c r="AD35" s="50">
        <v>12.8</v>
      </c>
      <c r="AE35" s="251" t="s">
        <v>32</v>
      </c>
      <c r="AF35" s="23">
        <v>1</v>
      </c>
      <c r="AG35" s="50"/>
      <c r="AH35" s="15"/>
      <c r="AI35" s="16"/>
      <c r="AJ35" s="15"/>
      <c r="AK35" s="16"/>
      <c r="AL35" s="15"/>
      <c r="AM35" s="14"/>
      <c r="AN35" s="15"/>
      <c r="AO35" s="14"/>
      <c r="AP35" s="15"/>
      <c r="AQ35" s="50"/>
      <c r="AR35" s="23"/>
      <c r="AS35" s="14"/>
      <c r="AT35" s="23"/>
      <c r="AU35" s="14"/>
      <c r="AV35" s="23"/>
      <c r="AW35" s="14"/>
      <c r="AX35" s="23"/>
      <c r="AY35" s="14"/>
      <c r="AZ35" s="23"/>
      <c r="BA35" s="124">
        <f>IF(SUM(AF35:AZ35)=0,0,SUM(AF35:AZ35))</f>
        <v>1</v>
      </c>
    </row>
    <row r="36" spans="1:53" ht="18.75" customHeight="1" x14ac:dyDescent="0.25">
      <c r="A36" s="65">
        <f>IF(Z36=0,"",RANK(Z36,Z$6:Z$37))</f>
        <v>31</v>
      </c>
      <c r="B36" s="136" t="s">
        <v>308</v>
      </c>
      <c r="C36" s="50">
        <v>16.899999999999999</v>
      </c>
      <c r="D36" s="251" t="s">
        <v>42</v>
      </c>
      <c r="E36" s="23"/>
      <c r="F36" s="50">
        <v>1</v>
      </c>
      <c r="G36" s="15"/>
      <c r="H36" s="16"/>
      <c r="I36" s="15"/>
      <c r="J36" s="16"/>
      <c r="K36" s="15"/>
      <c r="L36" s="14"/>
      <c r="M36" s="15"/>
      <c r="N36" s="14"/>
      <c r="O36" s="15"/>
      <c r="P36" s="50"/>
      <c r="Q36" s="23"/>
      <c r="R36" s="14"/>
      <c r="S36" s="23"/>
      <c r="T36" s="14"/>
      <c r="U36" s="23"/>
      <c r="V36" s="14"/>
      <c r="W36" s="23"/>
      <c r="X36" s="14"/>
      <c r="Y36" s="23"/>
      <c r="Z36" s="124">
        <f>IF(SUM(E36:Y36)=0,0,SUM(E36:Y36))</f>
        <v>1</v>
      </c>
      <c r="AA36" s="121"/>
      <c r="AB36" s="65">
        <f>IF(BA36=0,"",RANK(BA36,BA$6:BA$37))</f>
        <v>29</v>
      </c>
      <c r="AC36" s="136" t="s">
        <v>201</v>
      </c>
      <c r="AD36" s="50">
        <v>14.7</v>
      </c>
      <c r="AE36" s="251" t="s">
        <v>21</v>
      </c>
      <c r="AF36" s="23">
        <v>1</v>
      </c>
      <c r="AG36" s="50"/>
      <c r="AH36" s="15"/>
      <c r="AI36" s="16"/>
      <c r="AJ36" s="15"/>
      <c r="AK36" s="16"/>
      <c r="AL36" s="15"/>
      <c r="AM36" s="14"/>
      <c r="AN36" s="15"/>
      <c r="AO36" s="14"/>
      <c r="AP36" s="15"/>
      <c r="AQ36" s="50"/>
      <c r="AR36" s="23"/>
      <c r="AS36" s="14"/>
      <c r="AT36" s="23"/>
      <c r="AU36" s="14"/>
      <c r="AV36" s="23"/>
      <c r="AW36" s="14"/>
      <c r="AX36" s="23"/>
      <c r="AY36" s="14"/>
      <c r="AZ36" s="23"/>
      <c r="BA36" s="124">
        <f>IF(SUM(AF36:AZ36)=0,0,SUM(AF36:AZ36))</f>
        <v>1</v>
      </c>
    </row>
    <row r="37" spans="1:53" ht="18.75" customHeight="1" thickBot="1" x14ac:dyDescent="0.3">
      <c r="A37" s="65">
        <f>IF(Z37=0,"",RANK(Z37,Z$6:Z$37))</f>
        <v>31</v>
      </c>
      <c r="B37" s="136" t="s">
        <v>285</v>
      </c>
      <c r="C37" s="50">
        <v>16.899999999999999</v>
      </c>
      <c r="D37" s="251" t="s">
        <v>7</v>
      </c>
      <c r="E37" s="23"/>
      <c r="F37" s="50">
        <v>1</v>
      </c>
      <c r="G37" s="15"/>
      <c r="H37" s="16"/>
      <c r="I37" s="15"/>
      <c r="J37" s="16"/>
      <c r="K37" s="15"/>
      <c r="L37" s="14"/>
      <c r="M37" s="15"/>
      <c r="N37" s="14"/>
      <c r="O37" s="15"/>
      <c r="P37" s="50"/>
      <c r="Q37" s="23"/>
      <c r="R37" s="14"/>
      <c r="S37" s="23"/>
      <c r="T37" s="14"/>
      <c r="U37" s="23"/>
      <c r="V37" s="14"/>
      <c r="W37" s="23"/>
      <c r="X37" s="14"/>
      <c r="Y37" s="23"/>
      <c r="Z37" s="124">
        <f>IF(SUM(E37:Y37)=0,0,SUM(E37:Y37))</f>
        <v>1</v>
      </c>
      <c r="AA37" s="121"/>
      <c r="AB37" s="65" t="str">
        <f>IF(BA37=0,"",RANK(BA37,BA$6:BA$37))</f>
        <v/>
      </c>
      <c r="AC37" s="136"/>
      <c r="AD37" s="50"/>
      <c r="AE37" s="251"/>
      <c r="AF37" s="23"/>
      <c r="AG37" s="50"/>
      <c r="AH37" s="15"/>
      <c r="AI37" s="16"/>
      <c r="AJ37" s="15"/>
      <c r="AK37" s="16"/>
      <c r="AL37" s="15"/>
      <c r="AM37" s="14"/>
      <c r="AN37" s="15"/>
      <c r="AO37" s="14"/>
      <c r="AP37" s="15"/>
      <c r="AQ37" s="50"/>
      <c r="AR37" s="23"/>
      <c r="AS37" s="14"/>
      <c r="AT37" s="23"/>
      <c r="AU37" s="14"/>
      <c r="AV37" s="23"/>
      <c r="AW37" s="14"/>
      <c r="AX37" s="23"/>
      <c r="AY37" s="14"/>
      <c r="AZ37" s="23"/>
      <c r="BA37" s="124"/>
    </row>
    <row r="38" spans="1:53" ht="16.5" hidden="1" thickBot="1" x14ac:dyDescent="0.3">
      <c r="A38" s="123"/>
      <c r="B38" s="17"/>
      <c r="C38" s="18"/>
      <c r="D38" s="72"/>
      <c r="E38" s="36"/>
      <c r="F38" s="36"/>
      <c r="G38" s="42"/>
      <c r="H38" s="36"/>
      <c r="I38" s="33"/>
      <c r="J38" s="33"/>
      <c r="K38" s="33"/>
      <c r="L38" s="33"/>
      <c r="M38" s="33"/>
      <c r="N38" s="33"/>
      <c r="O38" s="40"/>
      <c r="P38" s="36"/>
      <c r="Q38" s="33"/>
      <c r="R38" s="33"/>
      <c r="S38" s="33"/>
      <c r="T38" s="33"/>
      <c r="U38" s="33"/>
      <c r="V38" s="33"/>
      <c r="W38" s="33"/>
      <c r="X38" s="33"/>
      <c r="Y38" s="33"/>
      <c r="Z38" s="69"/>
      <c r="AA38" s="69"/>
      <c r="AB38" s="68"/>
      <c r="AC38" s="76"/>
      <c r="AD38" s="35"/>
      <c r="AE38" s="73"/>
      <c r="AF38" s="53"/>
      <c r="AG38" s="53"/>
      <c r="AH38" s="54"/>
      <c r="AI38" s="53"/>
      <c r="AJ38" s="53"/>
      <c r="AK38" s="53"/>
      <c r="AL38" s="53"/>
      <c r="AM38" s="53"/>
      <c r="AN38" s="53"/>
      <c r="AO38" s="54"/>
      <c r="AP38" s="53"/>
      <c r="AQ38" s="57"/>
      <c r="AR38" s="57"/>
      <c r="AS38" s="57"/>
      <c r="AT38" s="57"/>
      <c r="AU38" s="57"/>
      <c r="AV38" s="77"/>
      <c r="AW38" s="57"/>
      <c r="AX38" s="78"/>
      <c r="AY38" s="78"/>
      <c r="AZ38" s="57"/>
      <c r="BA38" s="69"/>
    </row>
    <row r="39" spans="1:53" ht="16.5" customHeight="1" x14ac:dyDescent="0.25">
      <c r="A39" s="205" t="s">
        <v>105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7"/>
      <c r="AA39" s="121"/>
      <c r="AB39" s="208" t="s">
        <v>107</v>
      </c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10"/>
    </row>
    <row r="40" spans="1:53" ht="18.75" hidden="1" x14ac:dyDescent="0.25">
      <c r="A40" s="65"/>
      <c r="B40" s="136"/>
      <c r="C40" s="50"/>
      <c r="D40" s="137"/>
      <c r="E40" s="23"/>
      <c r="F40" s="50"/>
      <c r="G40" s="15"/>
      <c r="H40" s="16"/>
      <c r="I40" s="15"/>
      <c r="J40" s="16"/>
      <c r="K40" s="15"/>
      <c r="L40" s="14"/>
      <c r="M40" s="15"/>
      <c r="N40" s="14"/>
      <c r="O40" s="15"/>
      <c r="P40" s="50"/>
      <c r="Q40" s="23"/>
      <c r="R40" s="14"/>
      <c r="S40" s="23"/>
      <c r="T40" s="14"/>
      <c r="U40" s="23"/>
      <c r="V40" s="14"/>
      <c r="W40" s="23"/>
      <c r="X40" s="14"/>
      <c r="Y40" s="23"/>
      <c r="Z40" s="124"/>
      <c r="AA40" s="121"/>
      <c r="AB40" s="65"/>
      <c r="AC40" s="136"/>
      <c r="AD40" s="50"/>
      <c r="AE40" s="137"/>
      <c r="AF40" s="23"/>
      <c r="AG40" s="50"/>
      <c r="AH40" s="15"/>
      <c r="AI40" s="16"/>
      <c r="AJ40" s="15"/>
      <c r="AK40" s="16"/>
      <c r="AL40" s="15"/>
      <c r="AM40" s="14"/>
      <c r="AN40" s="15"/>
      <c r="AO40" s="14"/>
      <c r="AP40" s="15"/>
      <c r="AQ40" s="50"/>
      <c r="AR40" s="23"/>
      <c r="AS40" s="14"/>
      <c r="AT40" s="23"/>
      <c r="AU40" s="14"/>
      <c r="AV40" s="23"/>
      <c r="AW40" s="14"/>
      <c r="AX40" s="23"/>
      <c r="AY40" s="14"/>
      <c r="AZ40" s="23"/>
      <c r="BA40" s="124"/>
    </row>
    <row r="41" spans="1:53" ht="18.75" x14ac:dyDescent="0.25">
      <c r="A41" s="65">
        <f>IF(Z41=0,"",RANK(Z41,Z$41:Z$77))</f>
        <v>1</v>
      </c>
      <c r="B41" s="136" t="s">
        <v>142</v>
      </c>
      <c r="C41" s="198">
        <v>23.8</v>
      </c>
      <c r="D41" s="200" t="s">
        <v>45</v>
      </c>
      <c r="E41" s="197">
        <v>15</v>
      </c>
      <c r="F41" s="50">
        <v>12</v>
      </c>
      <c r="G41" s="15">
        <v>8</v>
      </c>
      <c r="H41" s="16"/>
      <c r="I41" s="15"/>
      <c r="J41" s="16"/>
      <c r="K41" s="15"/>
      <c r="L41" s="14"/>
      <c r="M41" s="15"/>
      <c r="N41" s="14"/>
      <c r="O41" s="15"/>
      <c r="P41" s="50"/>
      <c r="Q41" s="23"/>
      <c r="R41" s="14"/>
      <c r="S41" s="23"/>
      <c r="T41" s="14"/>
      <c r="U41" s="23"/>
      <c r="V41" s="14"/>
      <c r="W41" s="23"/>
      <c r="X41" s="14"/>
      <c r="Y41" s="23"/>
      <c r="Z41" s="124">
        <f>IF(SUM(E41:Y41)=0,0,SUM(E41:Y41))</f>
        <v>35</v>
      </c>
      <c r="AA41" s="121"/>
      <c r="AB41" s="65">
        <f>IF(BA41=0,"",RANK(BA41,BA$41:BA$77))</f>
        <v>1</v>
      </c>
      <c r="AC41" s="136" t="s">
        <v>142</v>
      </c>
      <c r="AD41" s="198">
        <v>23.8</v>
      </c>
      <c r="AE41" s="200" t="s">
        <v>45</v>
      </c>
      <c r="AF41" s="197">
        <v>15</v>
      </c>
      <c r="AG41" s="50">
        <v>5</v>
      </c>
      <c r="AH41" s="15">
        <v>9</v>
      </c>
      <c r="AI41" s="16"/>
      <c r="AJ41" s="15"/>
      <c r="AK41" s="16"/>
      <c r="AL41" s="15"/>
      <c r="AM41" s="14"/>
      <c r="AN41" s="15"/>
      <c r="AO41" s="14"/>
      <c r="AP41" s="15"/>
      <c r="AQ41" s="50"/>
      <c r="AR41" s="23"/>
      <c r="AS41" s="14"/>
      <c r="AT41" s="23"/>
      <c r="AU41" s="14"/>
      <c r="AV41" s="23"/>
      <c r="AW41" s="14"/>
      <c r="AX41" s="23"/>
      <c r="AY41" s="14"/>
      <c r="AZ41" s="23"/>
      <c r="BA41" s="124">
        <f>IF(SUM(AF41:AZ41)=0,0,SUM(AF41:AZ41))</f>
        <v>29</v>
      </c>
    </row>
    <row r="42" spans="1:53" ht="18.75" x14ac:dyDescent="0.25">
      <c r="A42" s="65">
        <f>IF(Z42=0,"",RANK(Z42,Z$41:Z$77))</f>
        <v>2</v>
      </c>
      <c r="B42" s="136" t="s">
        <v>343</v>
      </c>
      <c r="C42" s="50">
        <v>20</v>
      </c>
      <c r="D42" s="200" t="s">
        <v>58</v>
      </c>
      <c r="E42" s="23"/>
      <c r="F42" s="50"/>
      <c r="G42" s="249">
        <v>22</v>
      </c>
      <c r="H42" s="16"/>
      <c r="I42" s="15"/>
      <c r="J42" s="16"/>
      <c r="K42" s="15"/>
      <c r="L42" s="14"/>
      <c r="M42" s="15"/>
      <c r="N42" s="14"/>
      <c r="O42" s="15"/>
      <c r="P42" s="50"/>
      <c r="Q42" s="23"/>
      <c r="R42" s="14"/>
      <c r="S42" s="23"/>
      <c r="T42" s="14"/>
      <c r="U42" s="23"/>
      <c r="V42" s="14"/>
      <c r="W42" s="23"/>
      <c r="X42" s="14"/>
      <c r="Y42" s="23"/>
      <c r="Z42" s="124">
        <f>IF(SUM(E42:Y42)=0,0,SUM(E42:Y42))</f>
        <v>22</v>
      </c>
      <c r="AA42" s="121"/>
      <c r="AB42" s="65">
        <f>IF(BA42=0,"",RANK(BA42,BA$41:BA$77))</f>
        <v>2</v>
      </c>
      <c r="AC42" s="136" t="s">
        <v>114</v>
      </c>
      <c r="AD42" s="50">
        <v>23.5</v>
      </c>
      <c r="AE42" s="200" t="s">
        <v>7</v>
      </c>
      <c r="AF42" s="23"/>
      <c r="AG42" s="50">
        <v>12</v>
      </c>
      <c r="AH42" s="15">
        <v>10</v>
      </c>
      <c r="AI42" s="16"/>
      <c r="AJ42" s="15"/>
      <c r="AK42" s="16"/>
      <c r="AL42" s="15"/>
      <c r="AM42" s="14"/>
      <c r="AN42" s="15"/>
      <c r="AO42" s="14"/>
      <c r="AP42" s="15"/>
      <c r="AQ42" s="50"/>
      <c r="AR42" s="23"/>
      <c r="AS42" s="14"/>
      <c r="AT42" s="23"/>
      <c r="AU42" s="14"/>
      <c r="AV42" s="23"/>
      <c r="AW42" s="14"/>
      <c r="AX42" s="23"/>
      <c r="AY42" s="14"/>
      <c r="AZ42" s="23"/>
      <c r="BA42" s="124">
        <f>IF(SUM(AF42:AZ42)=0,0,SUM(AF42:AZ42))</f>
        <v>22</v>
      </c>
    </row>
    <row r="43" spans="1:53" ht="18.75" x14ac:dyDescent="0.25">
      <c r="A43" s="65">
        <f>IF(Z43=0,"",RANK(Z43,Z$41:Z$77))</f>
        <v>3</v>
      </c>
      <c r="B43" s="136" t="s">
        <v>148</v>
      </c>
      <c r="C43" s="198">
        <v>23.5</v>
      </c>
      <c r="D43" s="200" t="s">
        <v>7</v>
      </c>
      <c r="E43" s="23">
        <v>3</v>
      </c>
      <c r="F43" s="50">
        <v>12</v>
      </c>
      <c r="G43" s="15">
        <v>4</v>
      </c>
      <c r="H43" s="16"/>
      <c r="I43" s="15"/>
      <c r="J43" s="16"/>
      <c r="K43" s="15"/>
      <c r="L43" s="14"/>
      <c r="M43" s="15"/>
      <c r="N43" s="14"/>
      <c r="O43" s="15"/>
      <c r="P43" s="50"/>
      <c r="Q43" s="23"/>
      <c r="R43" s="14"/>
      <c r="S43" s="23"/>
      <c r="T43" s="14"/>
      <c r="U43" s="23"/>
      <c r="V43" s="14"/>
      <c r="W43" s="23"/>
      <c r="X43" s="14"/>
      <c r="Y43" s="23"/>
      <c r="Z43" s="124">
        <f>IF(SUM(E43:Y43)=0,0,SUM(E43:Y43))</f>
        <v>19</v>
      </c>
      <c r="AA43" s="121"/>
      <c r="AB43" s="65">
        <f>IF(BA43=0,"",RANK(BA43,BA$41:BA$77))</f>
        <v>3</v>
      </c>
      <c r="AC43" s="136" t="s">
        <v>294</v>
      </c>
      <c r="AD43" s="50">
        <v>23.4</v>
      </c>
      <c r="AE43" s="200" t="s">
        <v>49</v>
      </c>
      <c r="AF43" s="23"/>
      <c r="AG43" s="50">
        <v>2</v>
      </c>
      <c r="AH43" s="247">
        <v>15</v>
      </c>
      <c r="AI43" s="16"/>
      <c r="AJ43" s="15"/>
      <c r="AK43" s="16"/>
      <c r="AL43" s="15"/>
      <c r="AM43" s="14"/>
      <c r="AN43" s="15"/>
      <c r="AO43" s="14"/>
      <c r="AP43" s="15"/>
      <c r="AQ43" s="50"/>
      <c r="AR43" s="23"/>
      <c r="AS43" s="14"/>
      <c r="AT43" s="23"/>
      <c r="AU43" s="14"/>
      <c r="AV43" s="23"/>
      <c r="AW43" s="14"/>
      <c r="AX43" s="23"/>
      <c r="AY43" s="14"/>
      <c r="AZ43" s="23"/>
      <c r="BA43" s="124">
        <f>IF(SUM(AF43:AZ43)=0,0,SUM(AF43:AZ43))</f>
        <v>17</v>
      </c>
    </row>
    <row r="44" spans="1:53" ht="18.75" x14ac:dyDescent="0.25">
      <c r="A44" s="65">
        <f>IF(Z44=0,"",RANK(Z44,Z$41:Z$77))</f>
        <v>4</v>
      </c>
      <c r="B44" s="136" t="s">
        <v>128</v>
      </c>
      <c r="C44" s="50">
        <v>18.399999999999999</v>
      </c>
      <c r="D44" s="251" t="s">
        <v>7</v>
      </c>
      <c r="E44" s="23">
        <v>12</v>
      </c>
      <c r="F44" s="50">
        <v>6</v>
      </c>
      <c r="G44" s="15"/>
      <c r="H44" s="16"/>
      <c r="I44" s="15"/>
      <c r="J44" s="16"/>
      <c r="K44" s="15"/>
      <c r="L44" s="14"/>
      <c r="M44" s="15"/>
      <c r="N44" s="14"/>
      <c r="O44" s="15"/>
      <c r="P44" s="50"/>
      <c r="Q44" s="23"/>
      <c r="R44" s="14"/>
      <c r="S44" s="23"/>
      <c r="T44" s="14"/>
      <c r="U44" s="23"/>
      <c r="V44" s="14"/>
      <c r="W44" s="23"/>
      <c r="X44" s="14"/>
      <c r="Y44" s="23"/>
      <c r="Z44" s="124">
        <f>IF(SUM(E44:Y44)=0,0,SUM(E44:Y44))</f>
        <v>18</v>
      </c>
      <c r="AA44" s="121"/>
      <c r="AB44" s="65">
        <f>IF(BA44=0,"",RANK(BA44,BA$41:BA$77))</f>
        <v>4</v>
      </c>
      <c r="AC44" s="136" t="s">
        <v>210</v>
      </c>
      <c r="AD44" s="50">
        <v>19.399999999999999</v>
      </c>
      <c r="AE44" s="251" t="s">
        <v>7</v>
      </c>
      <c r="AF44" s="197">
        <v>15</v>
      </c>
      <c r="AG44" s="50"/>
      <c r="AH44" s="15"/>
      <c r="AI44" s="16"/>
      <c r="AJ44" s="15"/>
      <c r="AK44" s="16"/>
      <c r="AL44" s="15"/>
      <c r="AM44" s="14"/>
      <c r="AN44" s="15"/>
      <c r="AO44" s="14"/>
      <c r="AP44" s="15"/>
      <c r="AQ44" s="50"/>
      <c r="AR44" s="23"/>
      <c r="AS44" s="14"/>
      <c r="AT44" s="23"/>
      <c r="AU44" s="14"/>
      <c r="AV44" s="23"/>
      <c r="AW44" s="14"/>
      <c r="AX44" s="23"/>
      <c r="AY44" s="14"/>
      <c r="AZ44" s="23"/>
      <c r="BA44" s="124">
        <f>IF(SUM(AF44:AZ44)=0,0,SUM(AF44:AZ44))</f>
        <v>15</v>
      </c>
    </row>
    <row r="45" spans="1:53" ht="18.75" x14ac:dyDescent="0.25">
      <c r="A45" s="65">
        <f>IF(Z45=0,"",RANK(Z45,Z$41:Z$77))</f>
        <v>5</v>
      </c>
      <c r="B45" s="136" t="s">
        <v>114</v>
      </c>
      <c r="C45" s="50">
        <v>23.5</v>
      </c>
      <c r="D45" s="251" t="s">
        <v>7</v>
      </c>
      <c r="E45" s="23"/>
      <c r="F45" s="50">
        <v>9</v>
      </c>
      <c r="G45" s="15">
        <v>8</v>
      </c>
      <c r="H45" s="16"/>
      <c r="I45" s="15"/>
      <c r="J45" s="16"/>
      <c r="K45" s="15"/>
      <c r="L45" s="14"/>
      <c r="M45" s="15"/>
      <c r="N45" s="14"/>
      <c r="O45" s="15"/>
      <c r="P45" s="50"/>
      <c r="Q45" s="23"/>
      <c r="R45" s="14"/>
      <c r="S45" s="23"/>
      <c r="T45" s="14"/>
      <c r="U45" s="23"/>
      <c r="V45" s="14"/>
      <c r="W45" s="23"/>
      <c r="X45" s="14"/>
      <c r="Y45" s="23"/>
      <c r="Z45" s="124">
        <f>IF(SUM(E45:Y45)=0,0,SUM(E45:Y45))</f>
        <v>17</v>
      </c>
      <c r="AA45" s="121"/>
      <c r="AB45" s="65">
        <f>IF(BA45=0,"",RANK(BA45,BA$41:BA$77))</f>
        <v>4</v>
      </c>
      <c r="AC45" s="136" t="s">
        <v>290</v>
      </c>
      <c r="AD45" s="50">
        <v>19.600000000000001</v>
      </c>
      <c r="AE45" s="251" t="s">
        <v>45</v>
      </c>
      <c r="AF45" s="23"/>
      <c r="AG45" s="201">
        <v>15</v>
      </c>
      <c r="AH45" s="15"/>
      <c r="AI45" s="16"/>
      <c r="AJ45" s="15"/>
      <c r="AK45" s="16"/>
      <c r="AL45" s="15"/>
      <c r="AM45" s="14"/>
      <c r="AN45" s="15"/>
      <c r="AO45" s="14"/>
      <c r="AP45" s="15"/>
      <c r="AQ45" s="50"/>
      <c r="AR45" s="23"/>
      <c r="AS45" s="14"/>
      <c r="AT45" s="23"/>
      <c r="AU45" s="14"/>
      <c r="AV45" s="23"/>
      <c r="AW45" s="14"/>
      <c r="AX45" s="23"/>
      <c r="AY45" s="14"/>
      <c r="AZ45" s="23"/>
      <c r="BA45" s="124">
        <f>IF(SUM(AF45:AZ45)=0,0,SUM(AF45:AZ45))</f>
        <v>15</v>
      </c>
    </row>
    <row r="46" spans="1:53" ht="18.75" x14ac:dyDescent="0.25">
      <c r="A46" s="65">
        <f>IF(Z46=0,"",RANK(Z46,Z$41:Z$77))</f>
        <v>6</v>
      </c>
      <c r="B46" s="136" t="s">
        <v>275</v>
      </c>
      <c r="C46" s="50">
        <v>19.399999999999999</v>
      </c>
      <c r="D46" s="251" t="s">
        <v>1</v>
      </c>
      <c r="E46" s="23"/>
      <c r="F46" s="201">
        <v>15</v>
      </c>
      <c r="G46" s="15"/>
      <c r="H46" s="16"/>
      <c r="I46" s="15"/>
      <c r="J46" s="16"/>
      <c r="K46" s="15"/>
      <c r="L46" s="14"/>
      <c r="M46" s="15"/>
      <c r="N46" s="14"/>
      <c r="O46" s="15"/>
      <c r="P46" s="50"/>
      <c r="Q46" s="23"/>
      <c r="R46" s="14"/>
      <c r="S46" s="23"/>
      <c r="T46" s="14"/>
      <c r="U46" s="23"/>
      <c r="V46" s="14"/>
      <c r="W46" s="23"/>
      <c r="X46" s="14"/>
      <c r="Y46" s="23"/>
      <c r="Z46" s="124">
        <f>IF(SUM(E46:Y46)=0,0,SUM(E46:Y46))</f>
        <v>15</v>
      </c>
      <c r="AA46" s="121"/>
      <c r="AB46" s="65">
        <f>IF(BA46=0,"",RANK(BA46,BA$41:BA$77))</f>
        <v>6</v>
      </c>
      <c r="AC46" s="136" t="s">
        <v>128</v>
      </c>
      <c r="AD46" s="50">
        <v>18.399999999999999</v>
      </c>
      <c r="AE46" s="251" t="s">
        <v>7</v>
      </c>
      <c r="AF46" s="23">
        <v>12</v>
      </c>
      <c r="AG46" s="50"/>
      <c r="AH46" s="15"/>
      <c r="AI46" s="16"/>
      <c r="AJ46" s="15"/>
      <c r="AK46" s="16"/>
      <c r="AL46" s="15"/>
      <c r="AM46" s="14"/>
      <c r="AN46" s="15"/>
      <c r="AO46" s="14"/>
      <c r="AP46" s="15"/>
      <c r="AQ46" s="50"/>
      <c r="AR46" s="23"/>
      <c r="AS46" s="14"/>
      <c r="AT46" s="23"/>
      <c r="AU46" s="14"/>
      <c r="AV46" s="23"/>
      <c r="AW46" s="14"/>
      <c r="AX46" s="23"/>
      <c r="AY46" s="14"/>
      <c r="AZ46" s="23"/>
      <c r="BA46" s="124">
        <f>IF(SUM(AF46:AZ46)=0,0,SUM(AF46:AZ46))</f>
        <v>12</v>
      </c>
    </row>
    <row r="47" spans="1:53" ht="18.75" x14ac:dyDescent="0.25">
      <c r="A47" s="65">
        <f>IF(Z47=0,"",RANK(Z47,Z$41:Z$77))</f>
        <v>6</v>
      </c>
      <c r="B47" s="136" t="s">
        <v>210</v>
      </c>
      <c r="C47" s="50">
        <v>19.399999999999999</v>
      </c>
      <c r="D47" s="251" t="s">
        <v>7</v>
      </c>
      <c r="E47" s="197">
        <v>15</v>
      </c>
      <c r="F47" s="50"/>
      <c r="G47" s="15"/>
      <c r="H47" s="16"/>
      <c r="I47" s="15"/>
      <c r="J47" s="16"/>
      <c r="K47" s="15"/>
      <c r="L47" s="14"/>
      <c r="M47" s="15"/>
      <c r="N47" s="14"/>
      <c r="O47" s="15"/>
      <c r="P47" s="50"/>
      <c r="Q47" s="23"/>
      <c r="R47" s="14"/>
      <c r="S47" s="23"/>
      <c r="T47" s="14"/>
      <c r="U47" s="23"/>
      <c r="V47" s="14"/>
      <c r="W47" s="23"/>
      <c r="X47" s="14"/>
      <c r="Y47" s="23"/>
      <c r="Z47" s="124">
        <f>IF(SUM(E47:Y47)=0,0,SUM(E47:Y47))</f>
        <v>15</v>
      </c>
      <c r="AA47" s="121"/>
      <c r="AB47" s="65">
        <f>IF(BA47=0,"",RANK(BA47,BA$41:BA$77))</f>
        <v>6</v>
      </c>
      <c r="AC47" s="136" t="s">
        <v>343</v>
      </c>
      <c r="AD47" s="50">
        <v>20</v>
      </c>
      <c r="AE47" s="251" t="s">
        <v>58</v>
      </c>
      <c r="AF47" s="23"/>
      <c r="AG47" s="50"/>
      <c r="AH47" s="15">
        <v>12</v>
      </c>
      <c r="AI47" s="16"/>
      <c r="AJ47" s="15"/>
      <c r="AK47" s="16"/>
      <c r="AL47" s="15"/>
      <c r="AM47" s="14"/>
      <c r="AN47" s="15"/>
      <c r="AO47" s="14"/>
      <c r="AP47" s="15"/>
      <c r="AQ47" s="50"/>
      <c r="AR47" s="23"/>
      <c r="AS47" s="14"/>
      <c r="AT47" s="23"/>
      <c r="AU47" s="14"/>
      <c r="AV47" s="23"/>
      <c r="AW47" s="14"/>
      <c r="AX47" s="23"/>
      <c r="AY47" s="14"/>
      <c r="AZ47" s="23"/>
      <c r="BA47" s="124">
        <f>IF(SUM(AF47:AZ47)=0,0,SUM(AF47:AZ47))</f>
        <v>12</v>
      </c>
    </row>
    <row r="48" spans="1:53" ht="18.75" x14ac:dyDescent="0.25">
      <c r="A48" s="65">
        <f>IF(Z48=0,"",RANK(Z48,Z$41:Z$77))</f>
        <v>6</v>
      </c>
      <c r="B48" s="136" t="s">
        <v>359</v>
      </c>
      <c r="C48" s="50">
        <v>18.7</v>
      </c>
      <c r="D48" s="251" t="s">
        <v>49</v>
      </c>
      <c r="E48" s="23"/>
      <c r="F48" s="50"/>
      <c r="G48" s="247">
        <v>15</v>
      </c>
      <c r="H48" s="16"/>
      <c r="I48" s="15"/>
      <c r="J48" s="16"/>
      <c r="K48" s="15"/>
      <c r="L48" s="14"/>
      <c r="M48" s="15"/>
      <c r="N48" s="14"/>
      <c r="O48" s="15"/>
      <c r="P48" s="50"/>
      <c r="Q48" s="23"/>
      <c r="R48" s="14"/>
      <c r="S48" s="23"/>
      <c r="T48" s="14"/>
      <c r="U48" s="23"/>
      <c r="V48" s="14"/>
      <c r="W48" s="23"/>
      <c r="X48" s="14"/>
      <c r="Y48" s="23"/>
      <c r="Z48" s="124">
        <f>IF(SUM(E48:Y48)=0,0,SUM(E48:Y48))</f>
        <v>15</v>
      </c>
      <c r="AA48" s="121"/>
      <c r="AB48" s="65">
        <f>IF(BA48=0,"",RANK(BA48,BA$41:BA$77))</f>
        <v>6</v>
      </c>
      <c r="AC48" s="136" t="s">
        <v>86</v>
      </c>
      <c r="AD48" s="50">
        <v>20.9</v>
      </c>
      <c r="AE48" s="251" t="s">
        <v>7</v>
      </c>
      <c r="AF48" s="23"/>
      <c r="AG48" s="50">
        <v>12</v>
      </c>
      <c r="AH48" s="15"/>
      <c r="AI48" s="16"/>
      <c r="AJ48" s="15"/>
      <c r="AK48" s="16"/>
      <c r="AL48" s="15"/>
      <c r="AM48" s="14"/>
      <c r="AN48" s="15"/>
      <c r="AO48" s="14"/>
      <c r="AP48" s="15"/>
      <c r="AQ48" s="50"/>
      <c r="AR48" s="23"/>
      <c r="AS48" s="14"/>
      <c r="AT48" s="23"/>
      <c r="AU48" s="14"/>
      <c r="AV48" s="23"/>
      <c r="AW48" s="14"/>
      <c r="AX48" s="23"/>
      <c r="AY48" s="14"/>
      <c r="AZ48" s="23"/>
      <c r="BA48" s="124">
        <f>IF(SUM(AF48:AZ48)=0,0,SUM(AF48:AZ48))</f>
        <v>12</v>
      </c>
    </row>
    <row r="49" spans="1:53" ht="18.75" x14ac:dyDescent="0.25">
      <c r="A49" s="65">
        <f>IF(Z49=0,"",RANK(Z49,Z$41:Z$77))</f>
        <v>9</v>
      </c>
      <c r="B49" s="136" t="s">
        <v>219</v>
      </c>
      <c r="C49" s="50">
        <v>19.8</v>
      </c>
      <c r="D49" s="251" t="s">
        <v>46</v>
      </c>
      <c r="E49" s="23"/>
      <c r="F49" s="50"/>
      <c r="G49" s="250">
        <v>13</v>
      </c>
      <c r="H49" s="16"/>
      <c r="I49" s="15"/>
      <c r="J49" s="16"/>
      <c r="K49" s="15"/>
      <c r="L49" s="14"/>
      <c r="M49" s="15"/>
      <c r="N49" s="14"/>
      <c r="O49" s="15"/>
      <c r="P49" s="50"/>
      <c r="Q49" s="23"/>
      <c r="R49" s="14"/>
      <c r="S49" s="23"/>
      <c r="T49" s="14"/>
      <c r="U49" s="23"/>
      <c r="V49" s="14"/>
      <c r="W49" s="23"/>
      <c r="X49" s="14"/>
      <c r="Y49" s="23"/>
      <c r="Z49" s="124">
        <f>IF(SUM(E49:Y49)=0,0,SUM(E49:Y49))</f>
        <v>13</v>
      </c>
      <c r="AA49" s="121"/>
      <c r="AB49" s="65">
        <f>IF(BA49=0,"",RANK(BA49,BA$41:BA$77))</f>
        <v>6</v>
      </c>
      <c r="AC49" s="136" t="s">
        <v>130</v>
      </c>
      <c r="AD49" s="50">
        <v>21.6</v>
      </c>
      <c r="AE49" s="251" t="s">
        <v>48</v>
      </c>
      <c r="AF49" s="23">
        <v>12</v>
      </c>
      <c r="AG49" s="50"/>
      <c r="AH49" s="15"/>
      <c r="AI49" s="16"/>
      <c r="AJ49" s="15"/>
      <c r="AK49" s="16"/>
      <c r="AL49" s="15"/>
      <c r="AM49" s="14"/>
      <c r="AN49" s="15"/>
      <c r="AO49" s="14"/>
      <c r="AP49" s="15"/>
      <c r="AQ49" s="50"/>
      <c r="AR49" s="23"/>
      <c r="AS49" s="14"/>
      <c r="AT49" s="23"/>
      <c r="AU49" s="14"/>
      <c r="AV49" s="23"/>
      <c r="AW49" s="14"/>
      <c r="AX49" s="23"/>
      <c r="AY49" s="14"/>
      <c r="AZ49" s="23"/>
      <c r="BA49" s="124">
        <f>IF(SUM(AF49:AZ49)=0,0,SUM(AF49:AZ49))</f>
        <v>12</v>
      </c>
    </row>
    <row r="50" spans="1:53" ht="18.75" x14ac:dyDescent="0.25">
      <c r="A50" s="65">
        <f>IF(Z50=0,"",RANK(Z50,Z$41:Z$77))</f>
        <v>10</v>
      </c>
      <c r="B50" s="136" t="s">
        <v>294</v>
      </c>
      <c r="C50" s="50">
        <v>23.4</v>
      </c>
      <c r="D50" s="251" t="s">
        <v>49</v>
      </c>
      <c r="E50" s="23"/>
      <c r="F50" s="50"/>
      <c r="G50" s="15">
        <v>12</v>
      </c>
      <c r="H50" s="16"/>
      <c r="I50" s="15"/>
      <c r="J50" s="16"/>
      <c r="K50" s="15"/>
      <c r="L50" s="14"/>
      <c r="M50" s="15"/>
      <c r="N50" s="14"/>
      <c r="O50" s="15"/>
      <c r="P50" s="50"/>
      <c r="Q50" s="23"/>
      <c r="R50" s="14"/>
      <c r="S50" s="23"/>
      <c r="T50" s="14"/>
      <c r="U50" s="23"/>
      <c r="V50" s="14"/>
      <c r="W50" s="23"/>
      <c r="X50" s="14"/>
      <c r="Y50" s="23"/>
      <c r="Z50" s="124">
        <f>IF(SUM(E50:Y50)=0,0,SUM(E50:Y50))</f>
        <v>12</v>
      </c>
      <c r="AA50" s="121"/>
      <c r="AB50" s="65">
        <f>IF(BA50=0,"",RANK(BA50,BA$41:BA$77))</f>
        <v>10</v>
      </c>
      <c r="AC50" s="136" t="s">
        <v>135</v>
      </c>
      <c r="AD50" s="50">
        <v>22.8</v>
      </c>
      <c r="AE50" s="251" t="s">
        <v>7</v>
      </c>
      <c r="AF50" s="23">
        <v>2</v>
      </c>
      <c r="AG50" s="50">
        <v>9</v>
      </c>
      <c r="AH50" s="15"/>
      <c r="AI50" s="16"/>
      <c r="AJ50" s="15"/>
      <c r="AK50" s="16"/>
      <c r="AL50" s="15"/>
      <c r="AM50" s="14"/>
      <c r="AN50" s="15"/>
      <c r="AO50" s="14"/>
      <c r="AP50" s="15"/>
      <c r="AQ50" s="50"/>
      <c r="AR50" s="23"/>
      <c r="AS50" s="14"/>
      <c r="AT50" s="23"/>
      <c r="AU50" s="14"/>
      <c r="AV50" s="23"/>
      <c r="AW50" s="14"/>
      <c r="AX50" s="23"/>
      <c r="AY50" s="14"/>
      <c r="AZ50" s="23"/>
      <c r="BA50" s="124">
        <f>IF(SUM(AF50:AZ50)=0,0,SUM(AF50:AZ50))</f>
        <v>11</v>
      </c>
    </row>
    <row r="51" spans="1:53" ht="18.75" x14ac:dyDescent="0.25">
      <c r="A51" s="65">
        <f>IF(Z51=0,"",RANK(Z51,Z$41:Z$77))</f>
        <v>10</v>
      </c>
      <c r="B51" s="136" t="s">
        <v>131</v>
      </c>
      <c r="C51" s="50">
        <v>19.7</v>
      </c>
      <c r="D51" s="251" t="s">
        <v>42</v>
      </c>
      <c r="E51" s="23">
        <v>6</v>
      </c>
      <c r="F51" s="50">
        <v>6</v>
      </c>
      <c r="G51" s="15"/>
      <c r="H51" s="16"/>
      <c r="I51" s="15"/>
      <c r="J51" s="16"/>
      <c r="K51" s="15"/>
      <c r="L51" s="14"/>
      <c r="M51" s="15"/>
      <c r="N51" s="14"/>
      <c r="O51" s="15"/>
      <c r="P51" s="50"/>
      <c r="Q51" s="23"/>
      <c r="R51" s="14"/>
      <c r="S51" s="23"/>
      <c r="T51" s="14"/>
      <c r="U51" s="23"/>
      <c r="V51" s="14"/>
      <c r="W51" s="23"/>
      <c r="X51" s="14"/>
      <c r="Y51" s="23"/>
      <c r="Z51" s="124">
        <f>IF(SUM(E51:Y51)=0,0,SUM(E51:Y51))</f>
        <v>12</v>
      </c>
      <c r="AA51" s="121"/>
      <c r="AB51" s="65">
        <f>IF(BA51=0,"",RANK(BA51,BA$41:BA$77))</f>
        <v>11</v>
      </c>
      <c r="AC51" s="136" t="s">
        <v>359</v>
      </c>
      <c r="AD51" s="50">
        <v>18.7</v>
      </c>
      <c r="AE51" s="251" t="s">
        <v>49</v>
      </c>
      <c r="AF51" s="23"/>
      <c r="AG51" s="50"/>
      <c r="AH51" s="15">
        <v>9</v>
      </c>
      <c r="AI51" s="16"/>
      <c r="AJ51" s="15"/>
      <c r="AK51" s="16"/>
      <c r="AL51" s="15"/>
      <c r="AM51" s="14"/>
      <c r="AN51" s="15"/>
      <c r="AO51" s="14"/>
      <c r="AP51" s="15"/>
      <c r="AQ51" s="50"/>
      <c r="AR51" s="23"/>
      <c r="AS51" s="14"/>
      <c r="AT51" s="23"/>
      <c r="AU51" s="14"/>
      <c r="AV51" s="23"/>
      <c r="AW51" s="14"/>
      <c r="AX51" s="23"/>
      <c r="AY51" s="14"/>
      <c r="AZ51" s="23"/>
      <c r="BA51" s="124">
        <f>IF(SUM(AF51:AZ51)=0,0,SUM(AF51:AZ51))</f>
        <v>9</v>
      </c>
    </row>
    <row r="52" spans="1:53" ht="18.75" x14ac:dyDescent="0.25">
      <c r="A52" s="65">
        <f>IF(Z52=0,"",RANK(Z52,Z$41:Z$77))</f>
        <v>10</v>
      </c>
      <c r="B52" s="136" t="s">
        <v>290</v>
      </c>
      <c r="C52" s="50">
        <v>19.600000000000001</v>
      </c>
      <c r="D52" s="251" t="s">
        <v>45</v>
      </c>
      <c r="E52" s="23"/>
      <c r="F52" s="50">
        <v>12</v>
      </c>
      <c r="G52" s="15"/>
      <c r="H52" s="16"/>
      <c r="I52" s="15"/>
      <c r="J52" s="16"/>
      <c r="K52" s="15"/>
      <c r="L52" s="14"/>
      <c r="M52" s="15"/>
      <c r="N52" s="14"/>
      <c r="O52" s="15"/>
      <c r="P52" s="50"/>
      <c r="Q52" s="23"/>
      <c r="R52" s="14"/>
      <c r="S52" s="23"/>
      <c r="T52" s="14"/>
      <c r="U52" s="23"/>
      <c r="V52" s="14"/>
      <c r="W52" s="23"/>
      <c r="X52" s="14"/>
      <c r="Y52" s="23"/>
      <c r="Z52" s="124">
        <f>IF(SUM(E52:Y52)=0,0,SUM(E52:Y52))</f>
        <v>12</v>
      </c>
      <c r="AA52" s="121"/>
      <c r="AB52" s="65">
        <f>IF(BA52=0,"",RANK(BA52,BA$41:BA$77))</f>
        <v>11</v>
      </c>
      <c r="AC52" s="136" t="s">
        <v>275</v>
      </c>
      <c r="AD52" s="50">
        <v>19.399999999999999</v>
      </c>
      <c r="AE52" s="251" t="s">
        <v>1</v>
      </c>
      <c r="AF52" s="23"/>
      <c r="AG52" s="50">
        <v>9</v>
      </c>
      <c r="AH52" s="15"/>
      <c r="AI52" s="16"/>
      <c r="AJ52" s="15"/>
      <c r="AK52" s="16"/>
      <c r="AL52" s="15"/>
      <c r="AM52" s="14"/>
      <c r="AN52" s="15"/>
      <c r="AO52" s="14"/>
      <c r="AP52" s="15"/>
      <c r="AQ52" s="50"/>
      <c r="AR52" s="23"/>
      <c r="AS52" s="14"/>
      <c r="AT52" s="23"/>
      <c r="AU52" s="14"/>
      <c r="AV52" s="23"/>
      <c r="AW52" s="14"/>
      <c r="AX52" s="23"/>
      <c r="AY52" s="14"/>
      <c r="AZ52" s="23"/>
      <c r="BA52" s="124">
        <f>IF(SUM(AF52:AZ52)=0,0,SUM(AF52:AZ52))</f>
        <v>9</v>
      </c>
    </row>
    <row r="53" spans="1:53" ht="18.75" x14ac:dyDescent="0.25">
      <c r="A53" s="65">
        <f>IF(Z53=0,"",RANK(Z53,Z$41:Z$77))</f>
        <v>13</v>
      </c>
      <c r="B53" s="136" t="s">
        <v>132</v>
      </c>
      <c r="C53" s="50">
        <v>22.2</v>
      </c>
      <c r="D53" s="251" t="s">
        <v>45</v>
      </c>
      <c r="E53" s="23">
        <v>6</v>
      </c>
      <c r="F53" s="50"/>
      <c r="G53" s="250">
        <v>5</v>
      </c>
      <c r="H53" s="16"/>
      <c r="I53" s="15"/>
      <c r="J53" s="16"/>
      <c r="K53" s="15"/>
      <c r="L53" s="14"/>
      <c r="M53" s="15"/>
      <c r="N53" s="14"/>
      <c r="O53" s="15"/>
      <c r="P53" s="50"/>
      <c r="Q53" s="23"/>
      <c r="R53" s="14"/>
      <c r="S53" s="23"/>
      <c r="T53" s="14"/>
      <c r="U53" s="23"/>
      <c r="V53" s="14"/>
      <c r="W53" s="23"/>
      <c r="X53" s="14"/>
      <c r="Y53" s="23"/>
      <c r="Z53" s="124">
        <f>IF(SUM(E53:Y53)=0,0,SUM(E53:Y53))</f>
        <v>11</v>
      </c>
      <c r="AA53" s="121"/>
      <c r="AB53" s="65">
        <f>IF(BA53=0,"",RANK(BA53,BA$41:BA$77))</f>
        <v>11</v>
      </c>
      <c r="AC53" s="136" t="s">
        <v>132</v>
      </c>
      <c r="AD53" s="50">
        <v>22.2</v>
      </c>
      <c r="AE53" s="251" t="s">
        <v>45</v>
      </c>
      <c r="AF53" s="23">
        <v>9</v>
      </c>
      <c r="AG53" s="50"/>
      <c r="AH53" s="15"/>
      <c r="AI53" s="16"/>
      <c r="AJ53" s="15"/>
      <c r="AK53" s="16"/>
      <c r="AL53" s="15"/>
      <c r="AM53" s="14"/>
      <c r="AN53" s="15"/>
      <c r="AO53" s="14"/>
      <c r="AP53" s="15"/>
      <c r="AQ53" s="50"/>
      <c r="AR53" s="23"/>
      <c r="AS53" s="14"/>
      <c r="AT53" s="23"/>
      <c r="AU53" s="14"/>
      <c r="AV53" s="23"/>
      <c r="AW53" s="14"/>
      <c r="AX53" s="23"/>
      <c r="AY53" s="14"/>
      <c r="AZ53" s="23"/>
      <c r="BA53" s="124">
        <f>IF(SUM(AF53:AZ53)=0,0,SUM(AF53:AZ53))</f>
        <v>9</v>
      </c>
    </row>
    <row r="54" spans="1:53" ht="18.75" x14ac:dyDescent="0.25">
      <c r="A54" s="65">
        <f>IF(Z54=0,"",RANK(Z54,Z$41:Z$77))</f>
        <v>14</v>
      </c>
      <c r="B54" s="136" t="s">
        <v>133</v>
      </c>
      <c r="C54" s="50">
        <v>22.9</v>
      </c>
      <c r="D54" s="251" t="s">
        <v>43</v>
      </c>
      <c r="E54" s="199">
        <v>6</v>
      </c>
      <c r="F54" s="50"/>
      <c r="G54" s="15">
        <v>4</v>
      </c>
      <c r="H54" s="16"/>
      <c r="I54" s="15"/>
      <c r="J54" s="16"/>
      <c r="K54" s="15"/>
      <c r="L54" s="14"/>
      <c r="M54" s="15"/>
      <c r="N54" s="14"/>
      <c r="O54" s="15"/>
      <c r="P54" s="50"/>
      <c r="Q54" s="23"/>
      <c r="R54" s="14"/>
      <c r="S54" s="23"/>
      <c r="T54" s="14"/>
      <c r="U54" s="23"/>
      <c r="V54" s="14"/>
      <c r="W54" s="23"/>
      <c r="X54" s="14"/>
      <c r="Y54" s="23"/>
      <c r="Z54" s="124">
        <f>IF(SUM(E54:Y54)=0,0,SUM(E54:Y54))</f>
        <v>10</v>
      </c>
      <c r="AA54" s="121"/>
      <c r="AB54" s="65">
        <f>IF(BA54=0,"",RANK(BA54,BA$41:BA$77))</f>
        <v>11</v>
      </c>
      <c r="AC54" s="136" t="s">
        <v>231</v>
      </c>
      <c r="AD54" s="50">
        <v>23.1</v>
      </c>
      <c r="AE54" s="251" t="s">
        <v>45</v>
      </c>
      <c r="AF54" s="23"/>
      <c r="AG54" s="50">
        <v>9</v>
      </c>
      <c r="AH54" s="15"/>
      <c r="AI54" s="16"/>
      <c r="AJ54" s="15"/>
      <c r="AK54" s="16"/>
      <c r="AL54" s="15"/>
      <c r="AM54" s="14"/>
      <c r="AN54" s="15"/>
      <c r="AO54" s="14"/>
      <c r="AP54" s="15"/>
      <c r="AQ54" s="50"/>
      <c r="AR54" s="23"/>
      <c r="AS54" s="14"/>
      <c r="AT54" s="23"/>
      <c r="AU54" s="14"/>
      <c r="AV54" s="23"/>
      <c r="AW54" s="14"/>
      <c r="AX54" s="23"/>
      <c r="AY54" s="14"/>
      <c r="AZ54" s="23"/>
      <c r="BA54" s="124">
        <f>IF(SUM(AF54:AZ54)=0,0,SUM(AF54:AZ54))</f>
        <v>9</v>
      </c>
    </row>
    <row r="55" spans="1:53" ht="15" customHeight="1" x14ac:dyDescent="0.25">
      <c r="A55" s="65">
        <f>IF(Z55=0,"",RANK(Z55,Z$41:Z$77))</f>
        <v>14</v>
      </c>
      <c r="B55" s="136" t="s">
        <v>86</v>
      </c>
      <c r="C55" s="50">
        <v>20.9</v>
      </c>
      <c r="D55" s="251" t="s">
        <v>7</v>
      </c>
      <c r="E55" s="23"/>
      <c r="F55" s="50">
        <v>10</v>
      </c>
      <c r="G55" s="15"/>
      <c r="H55" s="16"/>
      <c r="I55" s="15"/>
      <c r="J55" s="16"/>
      <c r="K55" s="15"/>
      <c r="L55" s="14"/>
      <c r="M55" s="15"/>
      <c r="N55" s="14"/>
      <c r="O55" s="15"/>
      <c r="P55" s="50"/>
      <c r="Q55" s="23"/>
      <c r="R55" s="14"/>
      <c r="S55" s="23"/>
      <c r="T55" s="14"/>
      <c r="U55" s="23"/>
      <c r="V55" s="14"/>
      <c r="W55" s="23"/>
      <c r="X55" s="14"/>
      <c r="Y55" s="23"/>
      <c r="Z55" s="124">
        <f>IF(SUM(E55:Y55)=0,0,SUM(E55:Y55))</f>
        <v>10</v>
      </c>
      <c r="AA55" s="121"/>
      <c r="AB55" s="65">
        <f>IF(BA55=0,"",RANK(BA55,BA$41:BA$77))</f>
        <v>15</v>
      </c>
      <c r="AC55" s="136" t="s">
        <v>141</v>
      </c>
      <c r="AD55" s="50">
        <v>18.2</v>
      </c>
      <c r="AE55" s="251" t="s">
        <v>7</v>
      </c>
      <c r="AF55" s="23">
        <v>8</v>
      </c>
      <c r="AG55" s="50"/>
      <c r="AH55" s="15"/>
      <c r="AI55" s="16"/>
      <c r="AJ55" s="15"/>
      <c r="AK55" s="16"/>
      <c r="AL55" s="15"/>
      <c r="AM55" s="14"/>
      <c r="AN55" s="15"/>
      <c r="AO55" s="14"/>
      <c r="AP55" s="15"/>
      <c r="AQ55" s="50"/>
      <c r="AR55" s="23"/>
      <c r="AS55" s="14"/>
      <c r="AT55" s="23"/>
      <c r="AU55" s="14"/>
      <c r="AV55" s="23"/>
      <c r="AW55" s="14"/>
      <c r="AX55" s="23"/>
      <c r="AY55" s="14"/>
      <c r="AZ55" s="23"/>
      <c r="BA55" s="124">
        <f>IF(SUM(AF55:AZ55)=0,0,SUM(AF55:AZ55))</f>
        <v>8</v>
      </c>
    </row>
    <row r="56" spans="1:53" ht="18.75" x14ac:dyDescent="0.25">
      <c r="A56" s="65">
        <f>IF(Z56=0,"",RANK(Z56,Z$41:Z$77))</f>
        <v>14</v>
      </c>
      <c r="B56" s="136" t="s">
        <v>129</v>
      </c>
      <c r="C56" s="50">
        <v>20</v>
      </c>
      <c r="D56" s="251" t="s">
        <v>21</v>
      </c>
      <c r="E56" s="23">
        <v>10</v>
      </c>
      <c r="F56" s="50"/>
      <c r="G56" s="15"/>
      <c r="H56" s="16"/>
      <c r="I56" s="15"/>
      <c r="J56" s="16"/>
      <c r="K56" s="15"/>
      <c r="L56" s="14"/>
      <c r="M56" s="15"/>
      <c r="N56" s="14"/>
      <c r="O56" s="15"/>
      <c r="P56" s="50"/>
      <c r="Q56" s="23"/>
      <c r="R56" s="14"/>
      <c r="S56" s="23"/>
      <c r="T56" s="14"/>
      <c r="U56" s="23"/>
      <c r="V56" s="14"/>
      <c r="W56" s="23"/>
      <c r="X56" s="14"/>
      <c r="Y56" s="23"/>
      <c r="Z56" s="124">
        <f>IF(SUM(E56:Y56)=0,0,SUM(E56:Y56))</f>
        <v>10</v>
      </c>
      <c r="AA56" s="121"/>
      <c r="AB56" s="65">
        <f>IF(BA56=0,"",RANK(BA56,BA$41:BA$77))</f>
        <v>15</v>
      </c>
      <c r="AC56" s="136" t="s">
        <v>212</v>
      </c>
      <c r="AD56" s="50">
        <v>21.5</v>
      </c>
      <c r="AE56" s="251" t="s">
        <v>6</v>
      </c>
      <c r="AF56" s="23">
        <v>8</v>
      </c>
      <c r="AG56" s="50"/>
      <c r="AH56" s="15"/>
      <c r="AI56" s="16"/>
      <c r="AJ56" s="15"/>
      <c r="AK56" s="16"/>
      <c r="AL56" s="15"/>
      <c r="AM56" s="14"/>
      <c r="AN56" s="15"/>
      <c r="AO56" s="14"/>
      <c r="AP56" s="15"/>
      <c r="AQ56" s="50"/>
      <c r="AR56" s="23"/>
      <c r="AS56" s="14"/>
      <c r="AT56" s="23"/>
      <c r="AU56" s="14"/>
      <c r="AV56" s="23"/>
      <c r="AW56" s="14"/>
      <c r="AX56" s="23"/>
      <c r="AY56" s="14"/>
      <c r="AZ56" s="23"/>
      <c r="BA56" s="124">
        <f>IF(SUM(AF56:AZ56)=0,0,SUM(AF56:AZ56))</f>
        <v>8</v>
      </c>
    </row>
    <row r="57" spans="1:53" ht="18.75" x14ac:dyDescent="0.25">
      <c r="A57" s="65">
        <f>IF(Z57=0,"",RANK(Z57,Z$41:Z$77))</f>
        <v>14</v>
      </c>
      <c r="B57" s="136" t="s">
        <v>134</v>
      </c>
      <c r="C57" s="50">
        <v>19.600000000000001</v>
      </c>
      <c r="D57" s="251" t="s">
        <v>47</v>
      </c>
      <c r="E57" s="23">
        <v>1</v>
      </c>
      <c r="F57" s="50">
        <v>9</v>
      </c>
      <c r="G57" s="15"/>
      <c r="H57" s="16"/>
      <c r="I57" s="15"/>
      <c r="J57" s="16"/>
      <c r="K57" s="15"/>
      <c r="L57" s="14"/>
      <c r="M57" s="15"/>
      <c r="N57" s="14"/>
      <c r="O57" s="15"/>
      <c r="P57" s="50"/>
      <c r="Q57" s="23"/>
      <c r="R57" s="14"/>
      <c r="S57" s="23"/>
      <c r="T57" s="14"/>
      <c r="U57" s="23"/>
      <c r="V57" s="14"/>
      <c r="W57" s="23"/>
      <c r="X57" s="14"/>
      <c r="Y57" s="23"/>
      <c r="Z57" s="124">
        <f>IF(SUM(E57:Y57)=0,0,SUM(E57:Y57))</f>
        <v>10</v>
      </c>
      <c r="AA57" s="121"/>
      <c r="AB57" s="65">
        <f>IF(BA57=0,"",RANK(BA57,BA$41:BA$77))</f>
        <v>15</v>
      </c>
      <c r="AC57" s="136" t="s">
        <v>148</v>
      </c>
      <c r="AD57" s="198">
        <v>23.5</v>
      </c>
      <c r="AE57" s="251" t="s">
        <v>7</v>
      </c>
      <c r="AF57" s="23"/>
      <c r="AG57" s="50">
        <v>7</v>
      </c>
      <c r="AH57" s="15">
        <v>1</v>
      </c>
      <c r="AI57" s="16"/>
      <c r="AJ57" s="15"/>
      <c r="AK57" s="16"/>
      <c r="AL57" s="15"/>
      <c r="AM57" s="14"/>
      <c r="AN57" s="15"/>
      <c r="AO57" s="14"/>
      <c r="AP57" s="15"/>
      <c r="AQ57" s="50"/>
      <c r="AR57" s="23"/>
      <c r="AS57" s="14"/>
      <c r="AT57" s="23"/>
      <c r="AU57" s="14"/>
      <c r="AV57" s="23"/>
      <c r="AW57" s="14"/>
      <c r="AX57" s="23"/>
      <c r="AY57" s="14"/>
      <c r="AZ57" s="23"/>
      <c r="BA57" s="124">
        <f>IF(SUM(AF57:AZ57)=0,0,SUM(AF57:AZ57))</f>
        <v>8</v>
      </c>
    </row>
    <row r="58" spans="1:53" ht="18.75" x14ac:dyDescent="0.25">
      <c r="A58" s="65">
        <f>IF(Z58=0,"",RANK(Z58,Z$41:Z$77))</f>
        <v>18</v>
      </c>
      <c r="B58" s="136" t="s">
        <v>212</v>
      </c>
      <c r="C58" s="50">
        <v>21.5</v>
      </c>
      <c r="D58" s="251" t="s">
        <v>6</v>
      </c>
      <c r="E58" s="23">
        <v>9</v>
      </c>
      <c r="F58" s="50"/>
      <c r="G58" s="15"/>
      <c r="H58" s="16"/>
      <c r="I58" s="15"/>
      <c r="J58" s="16"/>
      <c r="K58" s="15"/>
      <c r="L58" s="14"/>
      <c r="M58" s="15"/>
      <c r="N58" s="14"/>
      <c r="O58" s="15"/>
      <c r="P58" s="50"/>
      <c r="Q58" s="23"/>
      <c r="R58" s="14"/>
      <c r="S58" s="23"/>
      <c r="T58" s="14"/>
      <c r="U58" s="23"/>
      <c r="V58" s="14"/>
      <c r="W58" s="23"/>
      <c r="X58" s="14"/>
      <c r="Y58" s="23"/>
      <c r="Z58" s="124">
        <f>IF(SUM(E58:Y58)=0,0,SUM(E58:Y58))</f>
        <v>9</v>
      </c>
      <c r="AA58" s="121"/>
      <c r="AB58" s="65">
        <f>IF(BA58=0,"",RANK(BA58,BA$41:BA$77))</f>
        <v>18</v>
      </c>
      <c r="AC58" s="136" t="s">
        <v>225</v>
      </c>
      <c r="AD58" s="50">
        <v>22.1</v>
      </c>
      <c r="AE58" s="251" t="s">
        <v>49</v>
      </c>
      <c r="AF58" s="23"/>
      <c r="AG58" s="50"/>
      <c r="AH58" s="15">
        <v>7</v>
      </c>
      <c r="AI58" s="16"/>
      <c r="AJ58" s="15"/>
      <c r="AK58" s="16"/>
      <c r="AL58" s="15"/>
      <c r="AM58" s="14"/>
      <c r="AN58" s="15"/>
      <c r="AO58" s="14"/>
      <c r="AP58" s="15"/>
      <c r="AQ58" s="50"/>
      <c r="AR58" s="23"/>
      <c r="AS58" s="14"/>
      <c r="AT58" s="23"/>
      <c r="AU58" s="14"/>
      <c r="AV58" s="23"/>
      <c r="AW58" s="14"/>
      <c r="AX58" s="23"/>
      <c r="AY58" s="14"/>
      <c r="AZ58" s="23"/>
      <c r="BA58" s="124">
        <f>IF(SUM(AF58:AZ58)=0,0,SUM(AF58:AZ58))</f>
        <v>7</v>
      </c>
    </row>
    <row r="59" spans="1:53" ht="18.75" x14ac:dyDescent="0.25">
      <c r="A59" s="65">
        <f>IF(Z59=0,"",RANK(Z59,Z$41:Z$77))</f>
        <v>18</v>
      </c>
      <c r="B59" s="136" t="s">
        <v>344</v>
      </c>
      <c r="C59" s="50">
        <v>20</v>
      </c>
      <c r="D59" s="251" t="s">
        <v>7</v>
      </c>
      <c r="E59" s="23"/>
      <c r="F59" s="50"/>
      <c r="G59" s="15">
        <v>9</v>
      </c>
      <c r="H59" s="16"/>
      <c r="I59" s="15"/>
      <c r="J59" s="16"/>
      <c r="K59" s="15"/>
      <c r="L59" s="14"/>
      <c r="M59" s="15"/>
      <c r="N59" s="14"/>
      <c r="O59" s="15"/>
      <c r="P59" s="50"/>
      <c r="Q59" s="23"/>
      <c r="R59" s="14"/>
      <c r="S59" s="23"/>
      <c r="T59" s="14"/>
      <c r="U59" s="23"/>
      <c r="V59" s="14"/>
      <c r="W59" s="23"/>
      <c r="X59" s="14"/>
      <c r="Y59" s="23"/>
      <c r="Z59" s="124">
        <f>IF(SUM(E59:Y59)=0,0,SUM(E59:Y59))</f>
        <v>9</v>
      </c>
      <c r="AA59" s="121"/>
      <c r="AB59" s="65">
        <f>IF(BA59=0,"",RANK(BA59,BA$41:BA$77))</f>
        <v>19</v>
      </c>
      <c r="AC59" s="136" t="s">
        <v>211</v>
      </c>
      <c r="AD59" s="50">
        <v>18.100000000000001</v>
      </c>
      <c r="AE59" s="251" t="s">
        <v>47</v>
      </c>
      <c r="AF59" s="23">
        <v>6</v>
      </c>
      <c r="AG59" s="50"/>
      <c r="AH59" s="15"/>
      <c r="AI59" s="16"/>
      <c r="AJ59" s="15"/>
      <c r="AK59" s="16"/>
      <c r="AL59" s="15"/>
      <c r="AM59" s="14"/>
      <c r="AN59" s="15"/>
      <c r="AO59" s="14"/>
      <c r="AP59" s="15"/>
      <c r="AQ59" s="50"/>
      <c r="AR59" s="23"/>
      <c r="AS59" s="14"/>
      <c r="AT59" s="23"/>
      <c r="AU59" s="14"/>
      <c r="AV59" s="23"/>
      <c r="AW59" s="14"/>
      <c r="AX59" s="23"/>
      <c r="AY59" s="14"/>
      <c r="AZ59" s="23"/>
      <c r="BA59" s="124">
        <f>IF(SUM(AF59:AZ59)=0,0,SUM(AF59:AZ59))</f>
        <v>6</v>
      </c>
    </row>
    <row r="60" spans="1:53" ht="18.75" x14ac:dyDescent="0.25">
      <c r="A60" s="65">
        <f>IF(Z60=0,"",RANK(Z60,Z$41:Z$77))</f>
        <v>18</v>
      </c>
      <c r="B60" s="136" t="s">
        <v>291</v>
      </c>
      <c r="C60" s="50">
        <v>19.7</v>
      </c>
      <c r="D60" s="251" t="s">
        <v>47</v>
      </c>
      <c r="E60" s="23"/>
      <c r="F60" s="50">
        <v>9</v>
      </c>
      <c r="G60" s="15"/>
      <c r="H60" s="16"/>
      <c r="I60" s="15"/>
      <c r="J60" s="16"/>
      <c r="K60" s="15"/>
      <c r="L60" s="14"/>
      <c r="M60" s="15"/>
      <c r="N60" s="14"/>
      <c r="O60" s="15"/>
      <c r="P60" s="50"/>
      <c r="Q60" s="23"/>
      <c r="R60" s="14"/>
      <c r="S60" s="23"/>
      <c r="T60" s="14"/>
      <c r="U60" s="23"/>
      <c r="V60" s="14"/>
      <c r="W60" s="23"/>
      <c r="X60" s="14"/>
      <c r="Y60" s="23"/>
      <c r="Z60" s="124">
        <f>IF(SUM(E60:Y60)=0,0,SUM(E60:Y60))</f>
        <v>9</v>
      </c>
      <c r="AA60" s="121"/>
      <c r="AB60" s="65">
        <f>IF(BA60=0,"",RANK(BA60,BA$41:BA$77))</f>
        <v>19</v>
      </c>
      <c r="AC60" s="136" t="s">
        <v>214</v>
      </c>
      <c r="AD60" s="50">
        <v>19.100000000000001</v>
      </c>
      <c r="AE60" s="251" t="s">
        <v>7</v>
      </c>
      <c r="AF60" s="23"/>
      <c r="AG60" s="50"/>
      <c r="AH60" s="15">
        <v>6</v>
      </c>
      <c r="AI60" s="16"/>
      <c r="AJ60" s="15"/>
      <c r="AK60" s="16"/>
      <c r="AL60" s="15"/>
      <c r="AM60" s="14"/>
      <c r="AN60" s="15"/>
      <c r="AO60" s="14"/>
      <c r="AP60" s="15"/>
      <c r="AQ60" s="50"/>
      <c r="AR60" s="23"/>
      <c r="AS60" s="14"/>
      <c r="AT60" s="23"/>
      <c r="AU60" s="14"/>
      <c r="AV60" s="23"/>
      <c r="AW60" s="14"/>
      <c r="AX60" s="23"/>
      <c r="AY60" s="14"/>
      <c r="AZ60" s="23"/>
      <c r="BA60" s="124">
        <f>IF(SUM(AF60:AZ60)=0,0,SUM(AF60:AZ60))</f>
        <v>6</v>
      </c>
    </row>
    <row r="61" spans="1:53" ht="18.75" x14ac:dyDescent="0.25">
      <c r="A61" s="65">
        <f>IF(Z61=0,"",RANK(Z61,Z$41:Z$77))</f>
        <v>18</v>
      </c>
      <c r="B61" s="136" t="s">
        <v>216</v>
      </c>
      <c r="C61" s="50">
        <v>18.2</v>
      </c>
      <c r="D61" s="251" t="s">
        <v>45</v>
      </c>
      <c r="E61" s="23">
        <v>1</v>
      </c>
      <c r="F61" s="50"/>
      <c r="G61" s="15">
        <v>8</v>
      </c>
      <c r="H61" s="16"/>
      <c r="I61" s="15"/>
      <c r="J61" s="16"/>
      <c r="K61" s="15"/>
      <c r="L61" s="14"/>
      <c r="M61" s="15"/>
      <c r="N61" s="14"/>
      <c r="O61" s="15"/>
      <c r="P61" s="50"/>
      <c r="Q61" s="23"/>
      <c r="R61" s="14"/>
      <c r="S61" s="23"/>
      <c r="T61" s="14"/>
      <c r="U61" s="23"/>
      <c r="V61" s="14"/>
      <c r="W61" s="23"/>
      <c r="X61" s="14"/>
      <c r="Y61" s="23"/>
      <c r="Z61" s="124">
        <f>IF(SUM(E61:Y61)=0,0,SUM(E61:Y61))</f>
        <v>9</v>
      </c>
      <c r="AA61" s="121"/>
      <c r="AB61" s="65">
        <f>IF(BA61=0,"",RANK(BA61,BA$41:BA$77))</f>
        <v>19</v>
      </c>
      <c r="AC61" s="136" t="s">
        <v>131</v>
      </c>
      <c r="AD61" s="50">
        <v>19.7</v>
      </c>
      <c r="AE61" s="251" t="s">
        <v>42</v>
      </c>
      <c r="AF61" s="23">
        <v>6</v>
      </c>
      <c r="AG61" s="50"/>
      <c r="AH61" s="15"/>
      <c r="AI61" s="16"/>
      <c r="AJ61" s="15"/>
      <c r="AK61" s="16"/>
      <c r="AL61" s="15"/>
      <c r="AM61" s="14"/>
      <c r="AN61" s="15"/>
      <c r="AO61" s="14"/>
      <c r="AP61" s="15"/>
      <c r="AQ61" s="50"/>
      <c r="AR61" s="23"/>
      <c r="AS61" s="14"/>
      <c r="AT61" s="23"/>
      <c r="AU61" s="14"/>
      <c r="AV61" s="23"/>
      <c r="AW61" s="14"/>
      <c r="AX61" s="23"/>
      <c r="AY61" s="14"/>
      <c r="AZ61" s="23"/>
      <c r="BA61" s="124">
        <f>IF(SUM(AF61:AZ61)=0,0,SUM(AF61:AZ61))</f>
        <v>6</v>
      </c>
    </row>
    <row r="62" spans="1:53" ht="18.75" x14ac:dyDescent="0.25">
      <c r="A62" s="65">
        <f>IF(Z62=0,"",RANK(Z62,Z$41:Z$77))</f>
        <v>18</v>
      </c>
      <c r="B62" s="136" t="s">
        <v>141</v>
      </c>
      <c r="C62" s="50">
        <v>18.2</v>
      </c>
      <c r="D62" s="251" t="s">
        <v>7</v>
      </c>
      <c r="E62" s="23">
        <v>9</v>
      </c>
      <c r="F62" s="50"/>
      <c r="G62" s="15"/>
      <c r="H62" s="16"/>
      <c r="I62" s="15"/>
      <c r="J62" s="16"/>
      <c r="K62" s="15"/>
      <c r="L62" s="14"/>
      <c r="M62" s="15"/>
      <c r="N62" s="14"/>
      <c r="O62" s="15"/>
      <c r="P62" s="50"/>
      <c r="Q62" s="23"/>
      <c r="R62" s="14"/>
      <c r="S62" s="23"/>
      <c r="T62" s="14"/>
      <c r="U62" s="23"/>
      <c r="V62" s="14"/>
      <c r="W62" s="23"/>
      <c r="X62" s="14"/>
      <c r="Y62" s="23"/>
      <c r="Z62" s="124">
        <f>IF(SUM(E62:Y62)=0,0,SUM(E62:Y62))</f>
        <v>9</v>
      </c>
      <c r="AA62" s="121"/>
      <c r="AB62" s="65">
        <f>IF(BA62=0,"",RANK(BA62,BA$41:BA$77))</f>
        <v>19</v>
      </c>
      <c r="AC62" s="136" t="s">
        <v>219</v>
      </c>
      <c r="AD62" s="50">
        <v>19.8</v>
      </c>
      <c r="AE62" s="251" t="s">
        <v>46</v>
      </c>
      <c r="AF62" s="23"/>
      <c r="AG62" s="50"/>
      <c r="AH62" s="15">
        <v>6</v>
      </c>
      <c r="AI62" s="16"/>
      <c r="AJ62" s="15"/>
      <c r="AK62" s="16"/>
      <c r="AL62" s="15"/>
      <c r="AM62" s="14"/>
      <c r="AN62" s="15"/>
      <c r="AO62" s="14"/>
      <c r="AP62" s="15"/>
      <c r="AQ62" s="50"/>
      <c r="AR62" s="23"/>
      <c r="AS62" s="14"/>
      <c r="AT62" s="23"/>
      <c r="AU62" s="14"/>
      <c r="AV62" s="23"/>
      <c r="AW62" s="14"/>
      <c r="AX62" s="23"/>
      <c r="AY62" s="14"/>
      <c r="AZ62" s="23"/>
      <c r="BA62" s="124">
        <f>IF(SUM(AF62:AZ62)=0,0,SUM(AF62:AZ62))</f>
        <v>6</v>
      </c>
    </row>
    <row r="63" spans="1:53" ht="18.75" x14ac:dyDescent="0.25">
      <c r="A63" s="65">
        <f>IF(Z63=0,"",RANK(Z63,Z$41:Z$77))</f>
        <v>18</v>
      </c>
      <c r="B63" s="136" t="s">
        <v>211</v>
      </c>
      <c r="C63" s="50">
        <v>18.100000000000001</v>
      </c>
      <c r="D63" s="251" t="s">
        <v>47</v>
      </c>
      <c r="E63" s="23">
        <v>9</v>
      </c>
      <c r="F63" s="50"/>
      <c r="G63" s="15"/>
      <c r="H63" s="16"/>
      <c r="I63" s="15"/>
      <c r="J63" s="16"/>
      <c r="K63" s="15"/>
      <c r="L63" s="14"/>
      <c r="M63" s="15"/>
      <c r="N63" s="14"/>
      <c r="O63" s="15"/>
      <c r="P63" s="50"/>
      <c r="Q63" s="23"/>
      <c r="R63" s="14"/>
      <c r="S63" s="23"/>
      <c r="T63" s="14"/>
      <c r="U63" s="23"/>
      <c r="V63" s="14"/>
      <c r="W63" s="23"/>
      <c r="X63" s="14"/>
      <c r="Y63" s="23"/>
      <c r="Z63" s="124">
        <f>IF(SUM(E63:Y63)=0,0,SUM(E63:Y63))</f>
        <v>9</v>
      </c>
      <c r="AA63" s="121"/>
      <c r="AB63" s="65">
        <f>IF(BA63=0,"",RANK(BA63,BA$41:BA$77))</f>
        <v>19</v>
      </c>
      <c r="AC63" s="136" t="s">
        <v>129</v>
      </c>
      <c r="AD63" s="50">
        <v>20</v>
      </c>
      <c r="AE63" s="251" t="s">
        <v>21</v>
      </c>
      <c r="AF63" s="23">
        <v>6</v>
      </c>
      <c r="AG63" s="50"/>
      <c r="AH63" s="15"/>
      <c r="AI63" s="16"/>
      <c r="AJ63" s="15"/>
      <c r="AK63" s="16"/>
      <c r="AL63" s="15"/>
      <c r="AM63" s="14"/>
      <c r="AN63" s="15"/>
      <c r="AO63" s="14"/>
      <c r="AP63" s="15"/>
      <c r="AQ63" s="50"/>
      <c r="AR63" s="23"/>
      <c r="AS63" s="14"/>
      <c r="AT63" s="23"/>
      <c r="AU63" s="14"/>
      <c r="AV63" s="23"/>
      <c r="AW63" s="14"/>
      <c r="AX63" s="23"/>
      <c r="AY63" s="14"/>
      <c r="AZ63" s="23"/>
      <c r="BA63" s="124">
        <f>IF(SUM(AF63:AZ63)=0,0,SUM(AF63:AZ63))</f>
        <v>6</v>
      </c>
    </row>
    <row r="64" spans="1:53" ht="18.75" x14ac:dyDescent="0.25">
      <c r="A64" s="65">
        <f>IF(Z64=0,"",RANK(Z64,Z$41:Z$77))</f>
        <v>24</v>
      </c>
      <c r="B64" s="136" t="s">
        <v>135</v>
      </c>
      <c r="C64" s="50">
        <v>22.8</v>
      </c>
      <c r="D64" s="251" t="s">
        <v>7</v>
      </c>
      <c r="E64" s="23"/>
      <c r="F64" s="50">
        <v>6</v>
      </c>
      <c r="G64" s="15"/>
      <c r="H64" s="16"/>
      <c r="I64" s="15"/>
      <c r="J64" s="16"/>
      <c r="K64" s="15"/>
      <c r="L64" s="14"/>
      <c r="M64" s="15"/>
      <c r="N64" s="14"/>
      <c r="O64" s="15"/>
      <c r="P64" s="50"/>
      <c r="Q64" s="23"/>
      <c r="R64" s="14"/>
      <c r="S64" s="23"/>
      <c r="T64" s="14"/>
      <c r="U64" s="23"/>
      <c r="V64" s="14"/>
      <c r="W64" s="23"/>
      <c r="X64" s="14"/>
      <c r="Y64" s="23"/>
      <c r="Z64" s="124">
        <f>IF(SUM(E64:Y64)=0,0,SUM(E64:Y64))</f>
        <v>6</v>
      </c>
      <c r="AA64" s="121"/>
      <c r="AB64" s="65">
        <f>IF(BA64=0,"",RANK(BA64,BA$41:BA$77))</f>
        <v>19</v>
      </c>
      <c r="AC64" s="136" t="s">
        <v>314</v>
      </c>
      <c r="AD64" s="50">
        <v>20.2</v>
      </c>
      <c r="AE64" s="251" t="s">
        <v>49</v>
      </c>
      <c r="AF64" s="23"/>
      <c r="AG64" s="50"/>
      <c r="AH64" s="15">
        <v>6</v>
      </c>
      <c r="AI64" s="16"/>
      <c r="AJ64" s="15"/>
      <c r="AK64" s="16"/>
      <c r="AL64" s="15"/>
      <c r="AM64" s="14"/>
      <c r="AN64" s="15"/>
      <c r="AO64" s="14"/>
      <c r="AP64" s="15"/>
      <c r="AQ64" s="50"/>
      <c r="AR64" s="23"/>
      <c r="AS64" s="14"/>
      <c r="AT64" s="23"/>
      <c r="AU64" s="14"/>
      <c r="AV64" s="23"/>
      <c r="AW64" s="14"/>
      <c r="AX64" s="23"/>
      <c r="AY64" s="14"/>
      <c r="AZ64" s="23"/>
      <c r="BA64" s="124">
        <f>IF(SUM(AF64:AZ64)=0,0,SUM(AF64:AZ64))</f>
        <v>6</v>
      </c>
    </row>
    <row r="65" spans="1:53" ht="18.75" x14ac:dyDescent="0.25">
      <c r="A65" s="65">
        <f>IF(Z65=0,"",RANK(Z65,Z$41:Z$77))</f>
        <v>24</v>
      </c>
      <c r="B65" s="136" t="s">
        <v>137</v>
      </c>
      <c r="C65" s="50">
        <v>21.9</v>
      </c>
      <c r="D65" s="251" t="s">
        <v>21</v>
      </c>
      <c r="E65" s="23"/>
      <c r="F65" s="50">
        <v>6</v>
      </c>
      <c r="G65" s="15"/>
      <c r="H65" s="16"/>
      <c r="I65" s="15"/>
      <c r="J65" s="16"/>
      <c r="K65" s="15"/>
      <c r="L65" s="14"/>
      <c r="M65" s="15"/>
      <c r="N65" s="14"/>
      <c r="O65" s="15"/>
      <c r="P65" s="50"/>
      <c r="Q65" s="23"/>
      <c r="R65" s="14"/>
      <c r="S65" s="23"/>
      <c r="T65" s="14"/>
      <c r="U65" s="23"/>
      <c r="V65" s="14"/>
      <c r="W65" s="23"/>
      <c r="X65" s="14"/>
      <c r="Y65" s="23"/>
      <c r="Z65" s="124">
        <f>IF(SUM(E65:Y65)=0,0,SUM(E65:Y65))</f>
        <v>6</v>
      </c>
      <c r="AA65" s="121"/>
      <c r="AB65" s="65">
        <f>IF(BA65=0,"",RANK(BA65,BA$41:BA$77))</f>
        <v>19</v>
      </c>
      <c r="AC65" s="136" t="s">
        <v>345</v>
      </c>
      <c r="AD65" s="50">
        <v>20.6</v>
      </c>
      <c r="AE65" s="251" t="s">
        <v>58</v>
      </c>
      <c r="AF65" s="23"/>
      <c r="AG65" s="50"/>
      <c r="AH65" s="15">
        <v>6</v>
      </c>
      <c r="AI65" s="16"/>
      <c r="AJ65" s="15"/>
      <c r="AK65" s="16"/>
      <c r="AL65" s="15"/>
      <c r="AM65" s="14"/>
      <c r="AN65" s="15"/>
      <c r="AO65" s="14"/>
      <c r="AP65" s="15"/>
      <c r="AQ65" s="50"/>
      <c r="AR65" s="23"/>
      <c r="AS65" s="14"/>
      <c r="AT65" s="23"/>
      <c r="AU65" s="14"/>
      <c r="AV65" s="23"/>
      <c r="AW65" s="14"/>
      <c r="AX65" s="23"/>
      <c r="AY65" s="14"/>
      <c r="AZ65" s="23"/>
      <c r="BA65" s="124">
        <f>IF(SUM(AF65:AZ65)=0,0,SUM(AF65:AZ65))</f>
        <v>6</v>
      </c>
    </row>
    <row r="66" spans="1:53" ht="18.75" x14ac:dyDescent="0.25">
      <c r="A66" s="65">
        <f>IF(Z66=0,"",RANK(Z66,Z$41:Z$77))</f>
        <v>24</v>
      </c>
      <c r="B66" s="136" t="s">
        <v>130</v>
      </c>
      <c r="C66" s="50">
        <v>21.6</v>
      </c>
      <c r="D66" s="251" t="s">
        <v>48</v>
      </c>
      <c r="E66" s="23">
        <v>6</v>
      </c>
      <c r="F66" s="50"/>
      <c r="G66" s="15"/>
      <c r="H66" s="16"/>
      <c r="I66" s="15"/>
      <c r="J66" s="16"/>
      <c r="K66" s="15"/>
      <c r="L66" s="14"/>
      <c r="M66" s="15"/>
      <c r="N66" s="14"/>
      <c r="O66" s="15"/>
      <c r="P66" s="50"/>
      <c r="Q66" s="23"/>
      <c r="R66" s="14"/>
      <c r="S66" s="23"/>
      <c r="T66" s="14"/>
      <c r="U66" s="23"/>
      <c r="V66" s="14"/>
      <c r="W66" s="23"/>
      <c r="X66" s="14"/>
      <c r="Y66" s="23"/>
      <c r="Z66" s="124">
        <f>IF(SUM(E66:Y66)=0,0,SUM(E66:Y66))</f>
        <v>6</v>
      </c>
      <c r="AA66" s="121"/>
      <c r="AB66" s="65">
        <f>IF(BA66=0,"",RANK(BA66,BA$41:BA$77))</f>
        <v>19</v>
      </c>
      <c r="AC66" s="136" t="s">
        <v>292</v>
      </c>
      <c r="AD66" s="50">
        <v>21</v>
      </c>
      <c r="AE66" s="251" t="s">
        <v>42</v>
      </c>
      <c r="AF66" s="23"/>
      <c r="AG66" s="50">
        <v>6</v>
      </c>
      <c r="AH66" s="15"/>
      <c r="AI66" s="16"/>
      <c r="AJ66" s="15"/>
      <c r="AK66" s="16"/>
      <c r="AL66" s="15"/>
      <c r="AM66" s="14"/>
      <c r="AN66" s="15"/>
      <c r="AO66" s="14"/>
      <c r="AP66" s="15"/>
      <c r="AQ66" s="50"/>
      <c r="AR66" s="23"/>
      <c r="AS66" s="14"/>
      <c r="AT66" s="23"/>
      <c r="AU66" s="14"/>
      <c r="AV66" s="23"/>
      <c r="AW66" s="14"/>
      <c r="AX66" s="23"/>
      <c r="AY66" s="14"/>
      <c r="AZ66" s="23"/>
      <c r="BA66" s="124">
        <f>IF(SUM(AF66:AZ66)=0,0,SUM(AF66:AZ66))</f>
        <v>6</v>
      </c>
    </row>
    <row r="67" spans="1:53" ht="18.75" x14ac:dyDescent="0.25">
      <c r="A67" s="65">
        <f>IF(Z67=0,"",RANK(Z67,Z$41:Z$77))</f>
        <v>24</v>
      </c>
      <c r="B67" s="136" t="s">
        <v>292</v>
      </c>
      <c r="C67" s="50">
        <v>21</v>
      </c>
      <c r="D67" s="251" t="s">
        <v>42</v>
      </c>
      <c r="E67" s="23"/>
      <c r="F67" s="50">
        <v>6</v>
      </c>
      <c r="G67" s="15"/>
      <c r="H67" s="16"/>
      <c r="I67" s="15"/>
      <c r="J67" s="16"/>
      <c r="K67" s="15"/>
      <c r="L67" s="14"/>
      <c r="M67" s="15"/>
      <c r="N67" s="14"/>
      <c r="O67" s="15"/>
      <c r="P67" s="50"/>
      <c r="Q67" s="23"/>
      <c r="R67" s="14"/>
      <c r="S67" s="23"/>
      <c r="T67" s="14"/>
      <c r="U67" s="23"/>
      <c r="V67" s="14"/>
      <c r="W67" s="23"/>
      <c r="X67" s="14"/>
      <c r="Y67" s="23"/>
      <c r="Z67" s="124">
        <f>IF(SUM(E67:Y67)=0,0,SUM(E67:Y67))</f>
        <v>6</v>
      </c>
      <c r="AA67" s="121"/>
      <c r="AB67" s="65">
        <f>IF(BA67=0,"",RANK(BA67,BA$41:BA$77))</f>
        <v>19</v>
      </c>
      <c r="AC67" s="136" t="s">
        <v>137</v>
      </c>
      <c r="AD67" s="50">
        <v>21.9</v>
      </c>
      <c r="AE67" s="251" t="s">
        <v>21</v>
      </c>
      <c r="AF67" s="23"/>
      <c r="AG67" s="50">
        <v>6</v>
      </c>
      <c r="AH67" s="15"/>
      <c r="AI67" s="16"/>
      <c r="AJ67" s="15"/>
      <c r="AK67" s="16"/>
      <c r="AL67" s="15"/>
      <c r="AM67" s="14"/>
      <c r="AN67" s="15"/>
      <c r="AO67" s="14"/>
      <c r="AP67" s="15"/>
      <c r="AQ67" s="50"/>
      <c r="AR67" s="23"/>
      <c r="AS67" s="14"/>
      <c r="AT67" s="23"/>
      <c r="AU67" s="14"/>
      <c r="AV67" s="23"/>
      <c r="AW67" s="14"/>
      <c r="AX67" s="23"/>
      <c r="AY67" s="14"/>
      <c r="AZ67" s="23"/>
      <c r="BA67" s="124">
        <f>IF(SUM(AF67:AZ67)=0,0,SUM(AF67:AZ67))</f>
        <v>6</v>
      </c>
    </row>
    <row r="68" spans="1:53" ht="18.75" x14ac:dyDescent="0.25">
      <c r="A68" s="65">
        <f>IF(Z68=0,"",RANK(Z68,Z$41:Z$77))</f>
        <v>24</v>
      </c>
      <c r="B68" s="136" t="s">
        <v>293</v>
      </c>
      <c r="C68" s="50">
        <v>19.3</v>
      </c>
      <c r="D68" s="251" t="s">
        <v>1</v>
      </c>
      <c r="E68" s="23"/>
      <c r="F68" s="50">
        <v>6</v>
      </c>
      <c r="G68" s="15"/>
      <c r="H68" s="16"/>
      <c r="I68" s="15"/>
      <c r="J68" s="16"/>
      <c r="K68" s="15"/>
      <c r="L68" s="14"/>
      <c r="M68" s="15"/>
      <c r="N68" s="14"/>
      <c r="O68" s="15"/>
      <c r="P68" s="50"/>
      <c r="Q68" s="23"/>
      <c r="R68" s="14"/>
      <c r="S68" s="23"/>
      <c r="T68" s="14"/>
      <c r="U68" s="23"/>
      <c r="V68" s="14"/>
      <c r="W68" s="23"/>
      <c r="X68" s="14"/>
      <c r="Y68" s="23"/>
      <c r="Z68" s="124">
        <f>IF(SUM(E68:Y68)=0,0,SUM(E68:Y68))</f>
        <v>6</v>
      </c>
      <c r="AA68" s="121"/>
      <c r="AB68" s="65">
        <f>IF(BA68=0,"",RANK(BA68,BA$41:BA$77))</f>
        <v>19</v>
      </c>
      <c r="AC68" s="136" t="s">
        <v>133</v>
      </c>
      <c r="AD68" s="50">
        <v>22.9</v>
      </c>
      <c r="AE68" s="251" t="s">
        <v>43</v>
      </c>
      <c r="AF68" s="23"/>
      <c r="AG68" s="50"/>
      <c r="AH68" s="15">
        <v>6</v>
      </c>
      <c r="AI68" s="16"/>
      <c r="AJ68" s="15"/>
      <c r="AK68" s="16"/>
      <c r="AL68" s="15"/>
      <c r="AM68" s="14"/>
      <c r="AN68" s="15"/>
      <c r="AO68" s="14"/>
      <c r="AP68" s="15"/>
      <c r="AQ68" s="50"/>
      <c r="AR68" s="23"/>
      <c r="AS68" s="14"/>
      <c r="AT68" s="23"/>
      <c r="AU68" s="14"/>
      <c r="AV68" s="23"/>
      <c r="AW68" s="14"/>
      <c r="AX68" s="23"/>
      <c r="AY68" s="14"/>
      <c r="AZ68" s="23"/>
      <c r="BA68" s="124">
        <f>IF(SUM(AF68:AZ68)=0,0,SUM(AF68:AZ68))</f>
        <v>6</v>
      </c>
    </row>
    <row r="69" spans="1:53" ht="18.75" x14ac:dyDescent="0.25">
      <c r="A69" s="65">
        <f>IF(Z69=0,"",RANK(Z69,Z$41:Z$77))</f>
        <v>29</v>
      </c>
      <c r="B69" s="136" t="s">
        <v>295</v>
      </c>
      <c r="C69" s="50">
        <v>22.1</v>
      </c>
      <c r="D69" s="251" t="s">
        <v>48</v>
      </c>
      <c r="E69" s="23"/>
      <c r="F69" s="199">
        <v>5</v>
      </c>
      <c r="G69" s="15"/>
      <c r="H69" s="16"/>
      <c r="I69" s="15"/>
      <c r="J69" s="16"/>
      <c r="K69" s="15"/>
      <c r="L69" s="14"/>
      <c r="M69" s="15"/>
      <c r="N69" s="14"/>
      <c r="O69" s="15"/>
      <c r="P69" s="50"/>
      <c r="Q69" s="23"/>
      <c r="R69" s="14"/>
      <c r="S69" s="23"/>
      <c r="T69" s="14"/>
      <c r="U69" s="23"/>
      <c r="V69" s="14"/>
      <c r="W69" s="23"/>
      <c r="X69" s="14"/>
      <c r="Y69" s="23"/>
      <c r="Z69" s="124">
        <f>IF(SUM(E69:Y69)=0,0,SUM(E69:Y69))</f>
        <v>5</v>
      </c>
      <c r="AA69" s="121"/>
      <c r="AB69" s="65">
        <f>IF(BA69=0,"",RANK(BA69,BA$41:BA$77))</f>
        <v>29</v>
      </c>
      <c r="AC69" s="136" t="s">
        <v>293</v>
      </c>
      <c r="AD69" s="50">
        <v>19.3</v>
      </c>
      <c r="AE69" s="251" t="s">
        <v>1</v>
      </c>
      <c r="AF69" s="23"/>
      <c r="AG69" s="50">
        <v>4</v>
      </c>
      <c r="AH69" s="15"/>
      <c r="AI69" s="16"/>
      <c r="AJ69" s="15"/>
      <c r="AK69" s="16"/>
      <c r="AL69" s="15"/>
      <c r="AM69" s="14"/>
      <c r="AN69" s="15"/>
      <c r="AO69" s="14"/>
      <c r="AP69" s="15"/>
      <c r="AQ69" s="50"/>
      <c r="AR69" s="23"/>
      <c r="AS69" s="14"/>
      <c r="AT69" s="23"/>
      <c r="AU69" s="14"/>
      <c r="AV69" s="23"/>
      <c r="AW69" s="14"/>
      <c r="AX69" s="23"/>
      <c r="AY69" s="14"/>
      <c r="AZ69" s="23"/>
      <c r="BA69" s="124">
        <f>IF(SUM(AF69:AZ69)=0,0,SUM(AF69:AZ69))</f>
        <v>4</v>
      </c>
    </row>
    <row r="70" spans="1:53" ht="15" customHeight="1" x14ac:dyDescent="0.25">
      <c r="A70" s="65">
        <f>IF(Z70=0,"",RANK(Z70,Z$41:Z$77))</f>
        <v>29</v>
      </c>
      <c r="B70" s="136" t="s">
        <v>220</v>
      </c>
      <c r="C70" s="50">
        <v>20.2</v>
      </c>
      <c r="D70" s="251" t="s">
        <v>7</v>
      </c>
      <c r="E70" s="199">
        <v>5</v>
      </c>
      <c r="F70" s="50"/>
      <c r="G70" s="15"/>
      <c r="H70" s="16"/>
      <c r="I70" s="15"/>
      <c r="J70" s="16"/>
      <c r="K70" s="15"/>
      <c r="L70" s="14"/>
      <c r="M70" s="15"/>
      <c r="N70" s="14"/>
      <c r="O70" s="15"/>
      <c r="P70" s="50"/>
      <c r="Q70" s="23"/>
      <c r="R70" s="14"/>
      <c r="S70" s="23"/>
      <c r="T70" s="14"/>
      <c r="U70" s="23"/>
      <c r="V70" s="14"/>
      <c r="W70" s="23"/>
      <c r="X70" s="14"/>
      <c r="Y70" s="23"/>
      <c r="Z70" s="124">
        <f>IF(SUM(E70:Y70)=0,0,SUM(E70:Y70))</f>
        <v>5</v>
      </c>
      <c r="AA70" s="121"/>
      <c r="AB70" s="65">
        <f>IF(BA70=0,"",RANK(BA70,BA$41:BA$77))</f>
        <v>29</v>
      </c>
      <c r="AC70" s="136" t="s">
        <v>134</v>
      </c>
      <c r="AD70" s="50">
        <v>19.600000000000001</v>
      </c>
      <c r="AE70" s="251" t="s">
        <v>47</v>
      </c>
      <c r="AF70" s="23">
        <v>2</v>
      </c>
      <c r="AG70" s="50">
        <v>2</v>
      </c>
      <c r="AH70" s="15"/>
      <c r="AI70" s="16"/>
      <c r="AJ70" s="15"/>
      <c r="AK70" s="16"/>
      <c r="AL70" s="15"/>
      <c r="AM70" s="14"/>
      <c r="AN70" s="15"/>
      <c r="AO70" s="14"/>
      <c r="AP70" s="15"/>
      <c r="AQ70" s="50"/>
      <c r="AR70" s="23"/>
      <c r="AS70" s="14"/>
      <c r="AT70" s="23"/>
      <c r="AU70" s="14"/>
      <c r="AV70" s="23"/>
      <c r="AW70" s="14"/>
      <c r="AX70" s="23"/>
      <c r="AY70" s="14"/>
      <c r="AZ70" s="23"/>
      <c r="BA70" s="124">
        <f>IF(SUM(AF70:AZ70)=0,0,SUM(AF70:AZ70))</f>
        <v>4</v>
      </c>
    </row>
    <row r="71" spans="1:53" ht="18.75" x14ac:dyDescent="0.25">
      <c r="A71" s="65">
        <f>IF(Z71=0,"",RANK(Z71,Z$41:Z$77))</f>
        <v>29</v>
      </c>
      <c r="B71" s="136" t="s">
        <v>215</v>
      </c>
      <c r="C71" s="50">
        <v>19.399999999999999</v>
      </c>
      <c r="D71" s="251" t="s">
        <v>46</v>
      </c>
      <c r="E71" s="23">
        <v>1</v>
      </c>
      <c r="F71" s="50"/>
      <c r="G71" s="15">
        <v>4</v>
      </c>
      <c r="H71" s="16"/>
      <c r="I71" s="15"/>
      <c r="J71" s="16"/>
      <c r="K71" s="15"/>
      <c r="L71" s="14"/>
      <c r="M71" s="15"/>
      <c r="N71" s="14"/>
      <c r="O71" s="15"/>
      <c r="P71" s="50"/>
      <c r="Q71" s="23"/>
      <c r="R71" s="14"/>
      <c r="S71" s="23"/>
      <c r="T71" s="14"/>
      <c r="U71" s="23"/>
      <c r="V71" s="14"/>
      <c r="W71" s="23"/>
      <c r="X71" s="14"/>
      <c r="Y71" s="23"/>
      <c r="Z71" s="124">
        <f>IF(SUM(E71:Y71)=0,0,SUM(E71:Y71))</f>
        <v>5</v>
      </c>
      <c r="AA71" s="121"/>
      <c r="AB71" s="65">
        <f>IF(BA71=0,"",RANK(BA71,BA$41:BA$77))</f>
        <v>29</v>
      </c>
      <c r="AC71" s="136" t="s">
        <v>291</v>
      </c>
      <c r="AD71" s="50">
        <v>19.7</v>
      </c>
      <c r="AE71" s="251" t="s">
        <v>47</v>
      </c>
      <c r="AF71" s="23"/>
      <c r="AG71" s="50">
        <v>4</v>
      </c>
      <c r="AH71" s="15"/>
      <c r="AI71" s="16"/>
      <c r="AJ71" s="15"/>
      <c r="AK71" s="16"/>
      <c r="AL71" s="15"/>
      <c r="AM71" s="14"/>
      <c r="AN71" s="15"/>
      <c r="AO71" s="14"/>
      <c r="AP71" s="15"/>
      <c r="AQ71" s="50"/>
      <c r="AR71" s="23"/>
      <c r="AS71" s="14"/>
      <c r="AT71" s="23"/>
      <c r="AU71" s="14"/>
      <c r="AV71" s="23"/>
      <c r="AW71" s="14"/>
      <c r="AX71" s="23"/>
      <c r="AY71" s="14"/>
      <c r="AZ71" s="23"/>
      <c r="BA71" s="124">
        <f>IF(SUM(AF71:AZ71)=0,0,SUM(AF71:AZ71))</f>
        <v>4</v>
      </c>
    </row>
    <row r="72" spans="1:53" ht="18.75" x14ac:dyDescent="0.25">
      <c r="A72" s="65">
        <f>IF(Z72=0,"",RANK(Z72,Z$41:Z$77))</f>
        <v>32</v>
      </c>
      <c r="B72" s="136" t="s">
        <v>225</v>
      </c>
      <c r="C72" s="50">
        <v>22.1</v>
      </c>
      <c r="D72" s="251" t="s">
        <v>49</v>
      </c>
      <c r="E72" s="23"/>
      <c r="F72" s="50"/>
      <c r="G72" s="15">
        <v>4</v>
      </c>
      <c r="H72" s="16"/>
      <c r="I72" s="15"/>
      <c r="J72" s="16"/>
      <c r="K72" s="15"/>
      <c r="L72" s="14"/>
      <c r="M72" s="15"/>
      <c r="N72" s="14"/>
      <c r="O72" s="15"/>
      <c r="P72" s="50"/>
      <c r="Q72" s="23"/>
      <c r="R72" s="14"/>
      <c r="S72" s="23"/>
      <c r="T72" s="14"/>
      <c r="U72" s="23"/>
      <c r="V72" s="14"/>
      <c r="W72" s="23"/>
      <c r="X72" s="14"/>
      <c r="Y72" s="23"/>
      <c r="Z72" s="124">
        <f>IF(SUM(E72:Y72)=0,0,SUM(E72:Y72))</f>
        <v>4</v>
      </c>
      <c r="AA72" s="121"/>
      <c r="AB72" s="65">
        <f>IF(BA72=0,"",RANK(BA72,BA$41:BA$77))</f>
        <v>32</v>
      </c>
      <c r="AC72" s="136" t="s">
        <v>217</v>
      </c>
      <c r="AD72" s="50">
        <v>21.7</v>
      </c>
      <c r="AE72" s="251" t="s">
        <v>44</v>
      </c>
      <c r="AF72" s="23">
        <v>3</v>
      </c>
      <c r="AG72" s="50"/>
      <c r="AH72" s="15"/>
      <c r="AI72" s="16"/>
      <c r="AJ72" s="15"/>
      <c r="AK72" s="16"/>
      <c r="AL72" s="15"/>
      <c r="AM72" s="14"/>
      <c r="AN72" s="15"/>
      <c r="AO72" s="14"/>
      <c r="AP72" s="15"/>
      <c r="AQ72" s="50"/>
      <c r="AR72" s="23"/>
      <c r="AS72" s="14"/>
      <c r="AT72" s="23"/>
      <c r="AU72" s="14"/>
      <c r="AV72" s="23"/>
      <c r="AW72" s="14"/>
      <c r="AX72" s="23"/>
      <c r="AY72" s="14"/>
      <c r="AZ72" s="23"/>
      <c r="BA72" s="124">
        <f>IF(SUM(AF72:AZ72)=0,0,SUM(AF72:AZ72))</f>
        <v>3</v>
      </c>
    </row>
    <row r="73" spans="1:53" ht="18.75" x14ac:dyDescent="0.25">
      <c r="A73" s="65">
        <f>IF(Z73=0,"",RANK(Z73,Z$41:Z$77))</f>
        <v>32</v>
      </c>
      <c r="B73" s="136" t="s">
        <v>345</v>
      </c>
      <c r="C73" s="50">
        <v>20.6</v>
      </c>
      <c r="D73" s="251" t="s">
        <v>58</v>
      </c>
      <c r="E73" s="23"/>
      <c r="F73" s="50"/>
      <c r="G73" s="15">
        <v>4</v>
      </c>
      <c r="H73" s="16"/>
      <c r="I73" s="15"/>
      <c r="J73" s="16"/>
      <c r="K73" s="15"/>
      <c r="L73" s="14"/>
      <c r="M73" s="15"/>
      <c r="N73" s="14"/>
      <c r="O73" s="15"/>
      <c r="P73" s="50"/>
      <c r="Q73" s="23"/>
      <c r="R73" s="14"/>
      <c r="S73" s="23"/>
      <c r="T73" s="14"/>
      <c r="U73" s="23"/>
      <c r="V73" s="14"/>
      <c r="W73" s="23"/>
      <c r="X73" s="14"/>
      <c r="Y73" s="23"/>
      <c r="Z73" s="124">
        <f>IF(SUM(E73:Y73)=0,0,SUM(E73:Y73))</f>
        <v>4</v>
      </c>
      <c r="AA73" s="121"/>
      <c r="AB73" s="65">
        <f>IF(BA73=0,"",RANK(BA73,BA$41:BA$77))</f>
        <v>33</v>
      </c>
      <c r="AC73" s="136" t="s">
        <v>313</v>
      </c>
      <c r="AD73" s="50">
        <v>19.100000000000001</v>
      </c>
      <c r="AE73" s="251" t="s">
        <v>42</v>
      </c>
      <c r="AF73" s="23"/>
      <c r="AG73" s="50">
        <v>2</v>
      </c>
      <c r="AH73" s="15"/>
      <c r="AI73" s="16"/>
      <c r="AJ73" s="15"/>
      <c r="AK73" s="16"/>
      <c r="AL73" s="15"/>
      <c r="AM73" s="14"/>
      <c r="AN73" s="15"/>
      <c r="AO73" s="14"/>
      <c r="AP73" s="15"/>
      <c r="AQ73" s="50"/>
      <c r="AR73" s="23"/>
      <c r="AS73" s="14"/>
      <c r="AT73" s="23"/>
      <c r="AU73" s="14"/>
      <c r="AV73" s="23"/>
      <c r="AW73" s="14"/>
      <c r="AX73" s="23"/>
      <c r="AY73" s="14"/>
      <c r="AZ73" s="23"/>
      <c r="BA73" s="124">
        <f>IF(SUM(AF73:AZ73)=0,0,SUM(AF73:AZ73))</f>
        <v>2</v>
      </c>
    </row>
    <row r="74" spans="1:53" ht="18.75" x14ac:dyDescent="0.25">
      <c r="A74" s="65">
        <f>IF(Z74=0,"",RANK(Z74,Z$41:Z$77))</f>
        <v>32</v>
      </c>
      <c r="B74" s="136" t="s">
        <v>314</v>
      </c>
      <c r="C74" s="50">
        <v>20.2</v>
      </c>
      <c r="D74" s="251" t="s">
        <v>49</v>
      </c>
      <c r="E74" s="23"/>
      <c r="F74" s="50"/>
      <c r="G74" s="15">
        <v>4</v>
      </c>
      <c r="H74" s="16"/>
      <c r="I74" s="15"/>
      <c r="J74" s="16"/>
      <c r="K74" s="15"/>
      <c r="L74" s="14"/>
      <c r="M74" s="15"/>
      <c r="N74" s="14"/>
      <c r="O74" s="15"/>
      <c r="P74" s="50"/>
      <c r="Q74" s="23"/>
      <c r="R74" s="14"/>
      <c r="S74" s="23"/>
      <c r="T74" s="14"/>
      <c r="U74" s="23"/>
      <c r="V74" s="14"/>
      <c r="W74" s="23"/>
      <c r="X74" s="14"/>
      <c r="Y74" s="23"/>
      <c r="Z74" s="124">
        <f>IF(SUM(E74:Y74)=0,0,SUM(E74:Y74))</f>
        <v>4</v>
      </c>
      <c r="AA74" s="121"/>
      <c r="AB74" s="65">
        <f>IF(BA74=0,"",RANK(BA74,BA$41:BA$77))</f>
        <v>33</v>
      </c>
      <c r="AC74" s="136" t="s">
        <v>136</v>
      </c>
      <c r="AD74" s="50">
        <v>21.2</v>
      </c>
      <c r="AE74" s="251" t="s">
        <v>45</v>
      </c>
      <c r="AF74" s="23"/>
      <c r="AG74" s="50">
        <v>2</v>
      </c>
      <c r="AH74" s="15"/>
      <c r="AI74" s="16"/>
      <c r="AJ74" s="15"/>
      <c r="AK74" s="16"/>
      <c r="AL74" s="15"/>
      <c r="AM74" s="14"/>
      <c r="AN74" s="15"/>
      <c r="AO74" s="14"/>
      <c r="AP74" s="15"/>
      <c r="AQ74" s="50"/>
      <c r="AR74" s="23"/>
      <c r="AS74" s="14"/>
      <c r="AT74" s="23"/>
      <c r="AU74" s="14"/>
      <c r="AV74" s="23"/>
      <c r="AW74" s="14"/>
      <c r="AX74" s="23"/>
      <c r="AY74" s="14"/>
      <c r="AZ74" s="23"/>
      <c r="BA74" s="124">
        <f>IF(SUM(AF74:AZ74)=0,0,SUM(AF74:AZ74))</f>
        <v>2</v>
      </c>
    </row>
    <row r="75" spans="1:53" ht="18.75" x14ac:dyDescent="0.25">
      <c r="A75" s="65">
        <f>IF(Z75=0,"",RANK(Z75,Z$41:Z$77))</f>
        <v>35</v>
      </c>
      <c r="B75" s="136" t="s">
        <v>213</v>
      </c>
      <c r="C75" s="50">
        <v>21.7</v>
      </c>
      <c r="D75" s="251" t="s">
        <v>46</v>
      </c>
      <c r="E75" s="23">
        <v>3</v>
      </c>
      <c r="F75" s="50"/>
      <c r="G75" s="15"/>
      <c r="H75" s="16"/>
      <c r="I75" s="15"/>
      <c r="J75" s="16"/>
      <c r="K75" s="15"/>
      <c r="L75" s="14"/>
      <c r="M75" s="15"/>
      <c r="N75" s="14"/>
      <c r="O75" s="15"/>
      <c r="P75" s="50"/>
      <c r="Q75" s="23"/>
      <c r="R75" s="14"/>
      <c r="S75" s="23"/>
      <c r="T75" s="14"/>
      <c r="U75" s="23"/>
      <c r="V75" s="14"/>
      <c r="W75" s="23"/>
      <c r="X75" s="14"/>
      <c r="Y75" s="23"/>
      <c r="Z75" s="124">
        <f>IF(SUM(E75:Y75)=0,0,SUM(E75:Y75))</f>
        <v>3</v>
      </c>
      <c r="AA75" s="121"/>
      <c r="AB75" s="65">
        <f>IF(BA75=0,"",RANK(BA75,BA$41:BA$77))</f>
        <v>35</v>
      </c>
      <c r="AC75" s="136" t="s">
        <v>344</v>
      </c>
      <c r="AD75" s="50">
        <v>20</v>
      </c>
      <c r="AE75" s="251" t="s">
        <v>7</v>
      </c>
      <c r="AF75" s="23"/>
      <c r="AG75" s="50"/>
      <c r="AH75" s="15">
        <v>1</v>
      </c>
      <c r="AI75" s="16"/>
      <c r="AJ75" s="15"/>
      <c r="AK75" s="16"/>
      <c r="AL75" s="15"/>
      <c r="AM75" s="14"/>
      <c r="AN75" s="15"/>
      <c r="AO75" s="14"/>
      <c r="AP75" s="15"/>
      <c r="AQ75" s="50"/>
      <c r="AR75" s="23"/>
      <c r="AS75" s="14"/>
      <c r="AT75" s="23"/>
      <c r="AU75" s="14"/>
      <c r="AV75" s="23"/>
      <c r="AW75" s="14"/>
      <c r="AX75" s="23"/>
      <c r="AY75" s="14"/>
      <c r="AZ75" s="23"/>
      <c r="BA75" s="124">
        <f>IF(SUM(AF75:AZ75)=0,0,SUM(AF75:AZ75))</f>
        <v>1</v>
      </c>
    </row>
    <row r="76" spans="1:53" ht="18.75" x14ac:dyDescent="0.25">
      <c r="A76" s="65">
        <f>IF(Z76=0,"",RANK(Z76,Z$41:Z$77))</f>
        <v>36</v>
      </c>
      <c r="B76" s="136" t="s">
        <v>214</v>
      </c>
      <c r="C76" s="50">
        <v>19.100000000000001</v>
      </c>
      <c r="D76" s="251" t="s">
        <v>7</v>
      </c>
      <c r="E76" s="23">
        <v>2</v>
      </c>
      <c r="F76" s="50"/>
      <c r="G76" s="15"/>
      <c r="H76" s="16"/>
      <c r="I76" s="15"/>
      <c r="J76" s="16"/>
      <c r="K76" s="15"/>
      <c r="L76" s="14"/>
      <c r="M76" s="15"/>
      <c r="N76" s="14"/>
      <c r="O76" s="15"/>
      <c r="P76" s="50"/>
      <c r="Q76" s="23"/>
      <c r="R76" s="14"/>
      <c r="S76" s="23"/>
      <c r="T76" s="14"/>
      <c r="U76" s="23"/>
      <c r="V76" s="14"/>
      <c r="W76" s="23"/>
      <c r="X76" s="14"/>
      <c r="Y76" s="23"/>
      <c r="Z76" s="124">
        <f>IF(SUM(E76:Y76)=0,0,SUM(E76:Y76))</f>
        <v>2</v>
      </c>
      <c r="AA76" s="121"/>
      <c r="AB76" s="65" t="str">
        <f>IF(BA76=0,"",RANK(BA76,BA$41:BA$77))</f>
        <v/>
      </c>
      <c r="AC76" s="136"/>
      <c r="AD76" s="50"/>
      <c r="AE76" s="251"/>
      <c r="AF76" s="23"/>
      <c r="AG76" s="50"/>
      <c r="AH76" s="15"/>
      <c r="AI76" s="16"/>
      <c r="AJ76" s="15"/>
      <c r="AK76" s="16"/>
      <c r="AL76" s="15"/>
      <c r="AM76" s="14"/>
      <c r="AN76" s="15"/>
      <c r="AO76" s="14"/>
      <c r="AP76" s="15"/>
      <c r="AQ76" s="50"/>
      <c r="AR76" s="23"/>
      <c r="AS76" s="14"/>
      <c r="AT76" s="23"/>
      <c r="AU76" s="14"/>
      <c r="AV76" s="23"/>
      <c r="AW76" s="14"/>
      <c r="AX76" s="23"/>
      <c r="AY76" s="14"/>
      <c r="AZ76" s="23"/>
      <c r="BA76" s="124"/>
    </row>
    <row r="77" spans="1:53" ht="19.5" thickBot="1" x14ac:dyDescent="0.3">
      <c r="A77" s="65">
        <f>IF(Z77=0,"",RANK(Z77,Z$41:Z$77))</f>
        <v>37</v>
      </c>
      <c r="B77" s="136" t="s">
        <v>217</v>
      </c>
      <c r="C77" s="50">
        <v>21.7</v>
      </c>
      <c r="D77" s="251" t="s">
        <v>44</v>
      </c>
      <c r="E77" s="23">
        <v>1</v>
      </c>
      <c r="F77" s="50"/>
      <c r="G77" s="15"/>
      <c r="H77" s="16"/>
      <c r="I77" s="15"/>
      <c r="J77" s="16"/>
      <c r="K77" s="15"/>
      <c r="L77" s="14"/>
      <c r="M77" s="15"/>
      <c r="N77" s="14"/>
      <c r="O77" s="15"/>
      <c r="P77" s="50"/>
      <c r="Q77" s="23"/>
      <c r="R77" s="14"/>
      <c r="S77" s="23"/>
      <c r="T77" s="14"/>
      <c r="U77" s="23"/>
      <c r="V77" s="14"/>
      <c r="W77" s="23"/>
      <c r="X77" s="14"/>
      <c r="Y77" s="23"/>
      <c r="Z77" s="124">
        <f>IF(SUM(E77:Y77)=0,0,SUM(E77:Y77))</f>
        <v>1</v>
      </c>
      <c r="AA77" s="121"/>
      <c r="AB77" s="65" t="str">
        <f>IF(BA77=0,"",RANK(BA77,BA$41:BA$77))</f>
        <v/>
      </c>
      <c r="AC77" s="136"/>
      <c r="AD77" s="50"/>
      <c r="AE77" s="251"/>
      <c r="AF77" s="23"/>
      <c r="AG77" s="50"/>
      <c r="AH77" s="15"/>
      <c r="AI77" s="16"/>
      <c r="AJ77" s="15"/>
      <c r="AK77" s="16"/>
      <c r="AL77" s="15"/>
      <c r="AM77" s="14"/>
      <c r="AN77" s="15"/>
      <c r="AO77" s="14"/>
      <c r="AP77" s="15"/>
      <c r="AQ77" s="50"/>
      <c r="AR77" s="23"/>
      <c r="AS77" s="14"/>
      <c r="AT77" s="23"/>
      <c r="AU77" s="14"/>
      <c r="AV77" s="23"/>
      <c r="AW77" s="14"/>
      <c r="AX77" s="23"/>
      <c r="AY77" s="14"/>
      <c r="AZ77" s="23"/>
      <c r="BA77" s="124"/>
    </row>
    <row r="78" spans="1:53" ht="16.5" hidden="1" thickBot="1" x14ac:dyDescent="0.3">
      <c r="A78" s="68"/>
      <c r="B78" s="48"/>
      <c r="C78" s="49"/>
      <c r="D78" s="72"/>
      <c r="E78" s="33"/>
      <c r="F78" s="36"/>
      <c r="G78" s="33"/>
      <c r="H78" s="33"/>
      <c r="I78" s="33"/>
      <c r="J78" s="33"/>
      <c r="K78" s="33"/>
      <c r="L78" s="36"/>
      <c r="M78" s="33"/>
      <c r="N78" s="33"/>
      <c r="O78" s="33"/>
      <c r="P78" s="33"/>
      <c r="Q78" s="36"/>
      <c r="R78" s="33"/>
      <c r="S78" s="33"/>
      <c r="T78" s="33"/>
      <c r="U78" s="33"/>
      <c r="V78" s="33"/>
      <c r="W78" s="33"/>
      <c r="X78" s="33"/>
      <c r="Y78" s="33"/>
      <c r="Z78" s="69"/>
      <c r="AA78" s="69"/>
      <c r="AB78" s="67"/>
      <c r="AC78" s="37"/>
      <c r="AD78" s="41"/>
      <c r="AE78" s="74"/>
      <c r="AF78" s="39"/>
      <c r="AG78" s="38"/>
      <c r="AH78" s="39"/>
      <c r="AI78" s="38"/>
      <c r="AJ78" s="39"/>
      <c r="AK78" s="39"/>
      <c r="AL78" s="39"/>
      <c r="AM78" s="39"/>
      <c r="AN78" s="39"/>
      <c r="AO78" s="38"/>
      <c r="AP78" s="38"/>
      <c r="AQ78" s="39"/>
      <c r="AR78" s="38"/>
      <c r="AS78" s="39"/>
      <c r="AT78" s="39"/>
      <c r="AU78" s="39"/>
      <c r="AV78" s="39"/>
      <c r="AW78" s="39"/>
      <c r="AX78" s="39"/>
      <c r="AY78" s="39"/>
      <c r="AZ78" s="39"/>
      <c r="BA78" s="71"/>
    </row>
    <row r="79" spans="1:53" ht="18" customHeight="1" x14ac:dyDescent="0.25">
      <c r="A79" s="205" t="s">
        <v>106</v>
      </c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7"/>
      <c r="AA79" s="69"/>
      <c r="AB79" s="208" t="s">
        <v>108</v>
      </c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10"/>
    </row>
    <row r="80" spans="1:53" ht="18.75" hidden="1" x14ac:dyDescent="0.25">
      <c r="A80" s="65"/>
      <c r="B80" s="136"/>
      <c r="C80" s="50"/>
      <c r="D80" s="137"/>
      <c r="E80" s="23"/>
      <c r="F80" s="50"/>
      <c r="G80" s="15"/>
      <c r="H80" s="16"/>
      <c r="I80" s="15"/>
      <c r="J80" s="16"/>
      <c r="K80" s="15"/>
      <c r="L80" s="14"/>
      <c r="M80" s="15"/>
      <c r="N80" s="14"/>
      <c r="O80" s="15"/>
      <c r="P80" s="50"/>
      <c r="Q80" s="23"/>
      <c r="R80" s="14"/>
      <c r="S80" s="23"/>
      <c r="T80" s="14"/>
      <c r="U80" s="23"/>
      <c r="V80" s="14"/>
      <c r="W80" s="23"/>
      <c r="X80" s="14"/>
      <c r="Y80" s="23"/>
      <c r="Z80" s="124"/>
      <c r="AA80" s="121"/>
      <c r="AB80" s="65"/>
      <c r="AC80" s="136"/>
      <c r="AD80" s="50"/>
      <c r="AE80" s="137"/>
      <c r="AF80" s="23"/>
      <c r="AG80" s="50"/>
      <c r="AH80" s="15"/>
      <c r="AI80" s="16"/>
      <c r="AJ80" s="15"/>
      <c r="AK80" s="16"/>
      <c r="AL80" s="15"/>
      <c r="AM80" s="14"/>
      <c r="AN80" s="15"/>
      <c r="AO80" s="14"/>
      <c r="AP80" s="15"/>
      <c r="AQ80" s="50"/>
      <c r="AR80" s="23"/>
      <c r="AS80" s="14"/>
      <c r="AT80" s="23"/>
      <c r="AU80" s="14"/>
      <c r="AV80" s="23"/>
      <c r="AW80" s="14"/>
      <c r="AX80" s="23"/>
      <c r="AY80" s="14"/>
      <c r="AZ80" s="23"/>
      <c r="BA80" s="124"/>
    </row>
    <row r="81" spans="1:53" ht="18.75" x14ac:dyDescent="0.25">
      <c r="A81" s="65">
        <f>IF(Z81=0,"",RANK(Z81,Z$81:Z$120))</f>
        <v>1</v>
      </c>
      <c r="B81" s="136" t="s">
        <v>170</v>
      </c>
      <c r="C81" s="50">
        <v>34.200000000000003</v>
      </c>
      <c r="D81" s="200" t="s">
        <v>42</v>
      </c>
      <c r="E81" s="198">
        <v>10</v>
      </c>
      <c r="F81" s="50">
        <v>8</v>
      </c>
      <c r="G81" s="15">
        <v>4</v>
      </c>
      <c r="H81" s="16"/>
      <c r="I81" s="15"/>
      <c r="J81" s="16"/>
      <c r="K81" s="15"/>
      <c r="L81" s="14"/>
      <c r="M81" s="15"/>
      <c r="N81" s="14"/>
      <c r="O81" s="15"/>
      <c r="P81" s="50"/>
      <c r="Q81" s="23"/>
      <c r="R81" s="14"/>
      <c r="S81" s="23"/>
      <c r="T81" s="14"/>
      <c r="U81" s="23"/>
      <c r="V81" s="14"/>
      <c r="W81" s="23"/>
      <c r="X81" s="14"/>
      <c r="Y81" s="23"/>
      <c r="Z81" s="124">
        <f>IF(SUM(E81:Y81)=0,0,SUM(E81:Y81))</f>
        <v>22</v>
      </c>
      <c r="AA81" s="121"/>
      <c r="AB81" s="65">
        <f>IF(BA81=0,"",RANK(BA81,BA$81:BA$120))</f>
        <v>1</v>
      </c>
      <c r="AC81" s="136" t="s">
        <v>170</v>
      </c>
      <c r="AD81" s="50">
        <v>34.200000000000003</v>
      </c>
      <c r="AE81" s="200" t="s">
        <v>42</v>
      </c>
      <c r="AF81" s="23"/>
      <c r="AG81" s="201">
        <v>15</v>
      </c>
      <c r="AH81" s="15">
        <v>12</v>
      </c>
      <c r="AI81" s="16"/>
      <c r="AJ81" s="15"/>
      <c r="AK81" s="16"/>
      <c r="AL81" s="15"/>
      <c r="AM81" s="14"/>
      <c r="AN81" s="15"/>
      <c r="AO81" s="14"/>
      <c r="AP81" s="15"/>
      <c r="AQ81" s="50"/>
      <c r="AR81" s="23"/>
      <c r="AS81" s="14"/>
      <c r="AT81" s="23"/>
      <c r="AU81" s="14"/>
      <c r="AV81" s="23"/>
      <c r="AW81" s="14"/>
      <c r="AX81" s="23"/>
      <c r="AY81" s="14"/>
      <c r="AZ81" s="23"/>
      <c r="BA81" s="124">
        <f>IF(SUM(AF81:AZ81)=0,0,SUM(AF81:AZ81))</f>
        <v>27</v>
      </c>
    </row>
    <row r="82" spans="1:53" ht="18.75" x14ac:dyDescent="0.25">
      <c r="A82" s="65">
        <f>IF(Z82=0,"",RANK(Z82,Z$81:Z$120))</f>
        <v>2</v>
      </c>
      <c r="B82" s="136" t="s">
        <v>318</v>
      </c>
      <c r="C82" s="50">
        <v>24.1</v>
      </c>
      <c r="D82" s="200" t="s">
        <v>312</v>
      </c>
      <c r="E82" s="23"/>
      <c r="F82" s="50">
        <v>12</v>
      </c>
      <c r="G82" s="15">
        <v>9</v>
      </c>
      <c r="H82" s="16"/>
      <c r="I82" s="15"/>
      <c r="J82" s="16"/>
      <c r="K82" s="15"/>
      <c r="L82" s="14"/>
      <c r="M82" s="15"/>
      <c r="N82" s="14"/>
      <c r="O82" s="15"/>
      <c r="P82" s="50"/>
      <c r="Q82" s="23"/>
      <c r="R82" s="14"/>
      <c r="S82" s="23"/>
      <c r="T82" s="14"/>
      <c r="U82" s="23"/>
      <c r="V82" s="14"/>
      <c r="W82" s="23"/>
      <c r="X82" s="14"/>
      <c r="Y82" s="23"/>
      <c r="Z82" s="124">
        <f>IF(SUM(E82:Y82)=0,0,SUM(E82:Y82))</f>
        <v>21</v>
      </c>
      <c r="AA82" s="121"/>
      <c r="AB82" s="65">
        <f>IF(BA82=0,"",RANK(BA82,BA$81:BA$120))</f>
        <v>1</v>
      </c>
      <c r="AC82" s="136" t="s">
        <v>303</v>
      </c>
      <c r="AD82" s="50">
        <v>48</v>
      </c>
      <c r="AE82" s="200" t="s">
        <v>45</v>
      </c>
      <c r="AF82" s="23"/>
      <c r="AG82" s="50">
        <v>12</v>
      </c>
      <c r="AH82" s="247">
        <v>15</v>
      </c>
      <c r="AI82" s="16"/>
      <c r="AJ82" s="15"/>
      <c r="AK82" s="16"/>
      <c r="AL82" s="15"/>
      <c r="AM82" s="14"/>
      <c r="AN82" s="15"/>
      <c r="AO82" s="14"/>
      <c r="AP82" s="15"/>
      <c r="AQ82" s="50"/>
      <c r="AR82" s="23"/>
      <c r="AS82" s="14"/>
      <c r="AT82" s="23"/>
      <c r="AU82" s="14"/>
      <c r="AV82" s="23"/>
      <c r="AW82" s="14"/>
      <c r="AX82" s="23"/>
      <c r="AY82" s="14"/>
      <c r="AZ82" s="23"/>
      <c r="BA82" s="124">
        <f>IF(SUM(AF82:AZ82)=0,0,SUM(AF82:AZ82))</f>
        <v>27</v>
      </c>
    </row>
    <row r="83" spans="1:53" ht="18.75" x14ac:dyDescent="0.25">
      <c r="A83" s="65">
        <f>IF(Z83=0,"",RANK(Z83,Z$81:Z$120))</f>
        <v>3</v>
      </c>
      <c r="B83" s="136" t="s">
        <v>324</v>
      </c>
      <c r="C83" s="50">
        <v>28.4</v>
      </c>
      <c r="D83" s="200" t="s">
        <v>101</v>
      </c>
      <c r="E83" s="23"/>
      <c r="F83" s="50"/>
      <c r="G83" s="247">
        <v>15</v>
      </c>
      <c r="H83" s="16"/>
      <c r="I83" s="15"/>
      <c r="J83" s="16"/>
      <c r="K83" s="15"/>
      <c r="L83" s="14"/>
      <c r="M83" s="15"/>
      <c r="N83" s="14"/>
      <c r="O83" s="15"/>
      <c r="P83" s="50"/>
      <c r="Q83" s="23"/>
      <c r="R83" s="14"/>
      <c r="S83" s="23"/>
      <c r="T83" s="14"/>
      <c r="U83" s="23"/>
      <c r="V83" s="14"/>
      <c r="W83" s="23"/>
      <c r="X83" s="14"/>
      <c r="Y83" s="23"/>
      <c r="Z83" s="124">
        <f>IF(SUM(E83:Y83)=0,0,SUM(E83:Y83))</f>
        <v>15</v>
      </c>
      <c r="AA83" s="121"/>
      <c r="AB83" s="65">
        <f>IF(BA83=0,"",RANK(BA83,BA$81:BA$120))</f>
        <v>3</v>
      </c>
      <c r="AC83" s="136" t="s">
        <v>236</v>
      </c>
      <c r="AD83" s="50">
        <v>27.5</v>
      </c>
      <c r="AE83" s="200" t="s">
        <v>49</v>
      </c>
      <c r="AF83" s="23">
        <v>4</v>
      </c>
      <c r="AG83" s="50"/>
      <c r="AH83" s="15">
        <v>12</v>
      </c>
      <c r="AI83" s="16"/>
      <c r="AJ83" s="15"/>
      <c r="AK83" s="16"/>
      <c r="AL83" s="15"/>
      <c r="AM83" s="14"/>
      <c r="AN83" s="15"/>
      <c r="AO83" s="14"/>
      <c r="AP83" s="15"/>
      <c r="AQ83" s="50"/>
      <c r="AR83" s="23"/>
      <c r="AS83" s="14"/>
      <c r="AT83" s="23"/>
      <c r="AU83" s="14"/>
      <c r="AV83" s="23"/>
      <c r="AW83" s="14"/>
      <c r="AX83" s="23"/>
      <c r="AY83" s="14"/>
      <c r="AZ83" s="23"/>
      <c r="BA83" s="124">
        <f>IF(SUM(AF83:AZ83)=0,0,SUM(AF83:AZ83))</f>
        <v>16</v>
      </c>
    </row>
    <row r="84" spans="1:53" ht="18.75" x14ac:dyDescent="0.25">
      <c r="A84" s="65">
        <f>IF(Z84=0,"",RANK(Z84,Z$81:Z$120))</f>
        <v>3</v>
      </c>
      <c r="B84" s="136" t="s">
        <v>234</v>
      </c>
      <c r="C84" s="50">
        <v>27.8</v>
      </c>
      <c r="D84" s="251" t="s">
        <v>32</v>
      </c>
      <c r="E84" s="197">
        <v>15</v>
      </c>
      <c r="F84" s="50"/>
      <c r="G84" s="15"/>
      <c r="H84" s="16"/>
      <c r="I84" s="15"/>
      <c r="J84" s="16"/>
      <c r="K84" s="15"/>
      <c r="L84" s="14"/>
      <c r="M84" s="15"/>
      <c r="N84" s="14"/>
      <c r="O84" s="15"/>
      <c r="P84" s="50"/>
      <c r="Q84" s="23"/>
      <c r="R84" s="14"/>
      <c r="S84" s="23"/>
      <c r="T84" s="14"/>
      <c r="U84" s="23"/>
      <c r="V84" s="14"/>
      <c r="W84" s="23"/>
      <c r="X84" s="14"/>
      <c r="Y84" s="23"/>
      <c r="Z84" s="124">
        <f>IF(SUM(E84:Y84)=0,0,SUM(E84:Y84))</f>
        <v>15</v>
      </c>
      <c r="AA84" s="121"/>
      <c r="AB84" s="65">
        <f>IF(BA84=0,"",RANK(BA84,BA$81:BA$120))</f>
        <v>4</v>
      </c>
      <c r="AC84" s="136" t="s">
        <v>218</v>
      </c>
      <c r="AD84" s="248">
        <v>24</v>
      </c>
      <c r="AE84" s="251" t="s">
        <v>43</v>
      </c>
      <c r="AF84" s="23"/>
      <c r="AG84" s="50">
        <v>2</v>
      </c>
      <c r="AH84" s="15">
        <v>12</v>
      </c>
      <c r="AI84" s="16"/>
      <c r="AJ84" s="15"/>
      <c r="AK84" s="16"/>
      <c r="AL84" s="15"/>
      <c r="AM84" s="14"/>
      <c r="AN84" s="15"/>
      <c r="AO84" s="14"/>
      <c r="AP84" s="15"/>
      <c r="AQ84" s="50"/>
      <c r="AR84" s="23"/>
      <c r="AS84" s="14"/>
      <c r="AT84" s="23"/>
      <c r="AU84" s="14"/>
      <c r="AV84" s="23"/>
      <c r="AW84" s="14"/>
      <c r="AX84" s="23"/>
      <c r="AY84" s="14"/>
      <c r="AZ84" s="23"/>
      <c r="BA84" s="124">
        <f>IF(SUM(AF84:AZ84)=0,0,SUM(AF84:AZ84))</f>
        <v>14</v>
      </c>
    </row>
    <row r="85" spans="1:53" ht="18.75" x14ac:dyDescent="0.25">
      <c r="A85" s="65">
        <f>IF(Z85=0,"",RANK(Z85,Z$81:Z$120))</f>
        <v>3</v>
      </c>
      <c r="B85" s="136" t="s">
        <v>236</v>
      </c>
      <c r="C85" s="50">
        <v>27.5</v>
      </c>
      <c r="D85" s="251" t="s">
        <v>49</v>
      </c>
      <c r="E85" s="23">
        <v>6</v>
      </c>
      <c r="F85" s="50"/>
      <c r="G85" s="15">
        <v>9</v>
      </c>
      <c r="H85" s="16"/>
      <c r="I85" s="15"/>
      <c r="J85" s="16"/>
      <c r="K85" s="15"/>
      <c r="L85" s="14"/>
      <c r="M85" s="15"/>
      <c r="N85" s="14"/>
      <c r="O85" s="15"/>
      <c r="P85" s="50"/>
      <c r="Q85" s="23"/>
      <c r="R85" s="14"/>
      <c r="S85" s="23"/>
      <c r="T85" s="14"/>
      <c r="U85" s="23"/>
      <c r="V85" s="14"/>
      <c r="W85" s="23"/>
      <c r="X85" s="14"/>
      <c r="Y85" s="23"/>
      <c r="Z85" s="124">
        <f>IF(SUM(E85:Y85)=0,0,SUM(E85:Y85))</f>
        <v>15</v>
      </c>
      <c r="AA85" s="121"/>
      <c r="AB85" s="65">
        <f>IF(BA85=0,"",RANK(BA85,BA$81:BA$120))</f>
        <v>5</v>
      </c>
      <c r="AC85" s="136" t="s">
        <v>145</v>
      </c>
      <c r="AD85" s="50">
        <v>24.2</v>
      </c>
      <c r="AE85" s="251" t="s">
        <v>22</v>
      </c>
      <c r="AF85" s="23">
        <v>12</v>
      </c>
      <c r="AG85" s="50"/>
      <c r="AH85" s="15"/>
      <c r="AI85" s="16"/>
      <c r="AJ85" s="15"/>
      <c r="AK85" s="16"/>
      <c r="AL85" s="15"/>
      <c r="AM85" s="14"/>
      <c r="AN85" s="15"/>
      <c r="AO85" s="14"/>
      <c r="AP85" s="15"/>
      <c r="AQ85" s="50"/>
      <c r="AR85" s="23"/>
      <c r="AS85" s="14"/>
      <c r="AT85" s="23"/>
      <c r="AU85" s="14"/>
      <c r="AV85" s="23"/>
      <c r="AW85" s="14"/>
      <c r="AX85" s="23"/>
      <c r="AY85" s="14"/>
      <c r="AZ85" s="23"/>
      <c r="BA85" s="124">
        <f>IF(SUM(AF85:AZ85)=0,0,SUM(AF85:AZ85))</f>
        <v>12</v>
      </c>
    </row>
    <row r="86" spans="1:53" ht="18.75" x14ac:dyDescent="0.25">
      <c r="A86" s="65">
        <f>IF(Z86=0,"",RANK(Z86,Z$81:Z$120))</f>
        <v>3</v>
      </c>
      <c r="B86" s="136" t="s">
        <v>250</v>
      </c>
      <c r="C86" s="50">
        <v>26.3</v>
      </c>
      <c r="D86" s="251" t="s">
        <v>48</v>
      </c>
      <c r="E86" s="23"/>
      <c r="F86" s="198">
        <v>15</v>
      </c>
      <c r="G86" s="15"/>
      <c r="H86" s="16"/>
      <c r="I86" s="15"/>
      <c r="J86" s="16"/>
      <c r="K86" s="15"/>
      <c r="L86" s="14"/>
      <c r="M86" s="15"/>
      <c r="N86" s="14"/>
      <c r="O86" s="15"/>
      <c r="P86" s="50"/>
      <c r="Q86" s="23"/>
      <c r="R86" s="14"/>
      <c r="S86" s="23"/>
      <c r="T86" s="14"/>
      <c r="U86" s="23"/>
      <c r="V86" s="14"/>
      <c r="W86" s="23"/>
      <c r="X86" s="14"/>
      <c r="Y86" s="23"/>
      <c r="Z86" s="124">
        <f>IF(SUM(E86:Y86)=0,0,SUM(E86:Y86))</f>
        <v>15</v>
      </c>
      <c r="AA86" s="121"/>
      <c r="AB86" s="65">
        <f>IF(BA86=0,"",RANK(BA86,BA$81:BA$120))</f>
        <v>5</v>
      </c>
      <c r="AC86" s="136" t="s">
        <v>244</v>
      </c>
      <c r="AD86" s="50">
        <v>25.2</v>
      </c>
      <c r="AE86" s="251" t="s">
        <v>6</v>
      </c>
      <c r="AF86" s="23"/>
      <c r="AG86" s="50">
        <v>12</v>
      </c>
      <c r="AH86" s="15"/>
      <c r="AI86" s="16"/>
      <c r="AJ86" s="15"/>
      <c r="AK86" s="16"/>
      <c r="AL86" s="15"/>
      <c r="AM86" s="14"/>
      <c r="AN86" s="15"/>
      <c r="AO86" s="14"/>
      <c r="AP86" s="15"/>
      <c r="AQ86" s="50"/>
      <c r="AR86" s="23"/>
      <c r="AS86" s="14"/>
      <c r="AT86" s="23"/>
      <c r="AU86" s="14"/>
      <c r="AV86" s="23"/>
      <c r="AW86" s="14"/>
      <c r="AX86" s="23"/>
      <c r="AY86" s="14"/>
      <c r="AZ86" s="23"/>
      <c r="BA86" s="124">
        <f>IF(SUM(AF86:AZ86)=0,0,SUM(AF86:AZ86))</f>
        <v>12</v>
      </c>
    </row>
    <row r="87" spans="1:53" ht="18.75" x14ac:dyDescent="0.25">
      <c r="A87" s="65">
        <f>IF(Z87=0,"",RANK(Z87,Z$81:Z$120))</f>
        <v>3</v>
      </c>
      <c r="B87" s="136" t="s">
        <v>244</v>
      </c>
      <c r="C87" s="50">
        <v>25.2</v>
      </c>
      <c r="D87" s="251" t="s">
        <v>6</v>
      </c>
      <c r="E87" s="23"/>
      <c r="F87" s="201">
        <v>15</v>
      </c>
      <c r="G87" s="15"/>
      <c r="H87" s="16"/>
      <c r="I87" s="15"/>
      <c r="J87" s="16"/>
      <c r="K87" s="15"/>
      <c r="L87" s="14"/>
      <c r="M87" s="15"/>
      <c r="N87" s="14"/>
      <c r="O87" s="15"/>
      <c r="P87" s="50"/>
      <c r="Q87" s="23"/>
      <c r="R87" s="14"/>
      <c r="S87" s="23"/>
      <c r="T87" s="14"/>
      <c r="U87" s="23"/>
      <c r="V87" s="14"/>
      <c r="W87" s="23"/>
      <c r="X87" s="14"/>
      <c r="Y87" s="23"/>
      <c r="Z87" s="124">
        <f>IF(SUM(E87:Y87)=0,0,SUM(E87:Y87))</f>
        <v>15</v>
      </c>
      <c r="AA87" s="121"/>
      <c r="AB87" s="65">
        <f>IF(BA87=0,"",RANK(BA87,BA$81:BA$120))</f>
        <v>5</v>
      </c>
      <c r="AC87" s="136" t="s">
        <v>153</v>
      </c>
      <c r="AD87" s="50">
        <v>27.9</v>
      </c>
      <c r="AE87" s="251" t="s">
        <v>45</v>
      </c>
      <c r="AF87" s="23">
        <v>4</v>
      </c>
      <c r="AG87" s="50">
        <v>8</v>
      </c>
      <c r="AH87" s="15"/>
      <c r="AI87" s="16"/>
      <c r="AJ87" s="15"/>
      <c r="AK87" s="16"/>
      <c r="AL87" s="15"/>
      <c r="AM87" s="14"/>
      <c r="AN87" s="15"/>
      <c r="AO87" s="14"/>
      <c r="AP87" s="15"/>
      <c r="AQ87" s="50"/>
      <c r="AR87" s="23"/>
      <c r="AS87" s="14"/>
      <c r="AT87" s="23"/>
      <c r="AU87" s="14"/>
      <c r="AV87" s="23"/>
      <c r="AW87" s="14"/>
      <c r="AX87" s="23"/>
      <c r="AY87" s="14"/>
      <c r="AZ87" s="23"/>
      <c r="BA87" s="124">
        <f>IF(SUM(AF87:AZ87)=0,0,SUM(AF87:AZ87))</f>
        <v>12</v>
      </c>
    </row>
    <row r="88" spans="1:53" ht="18.75" x14ac:dyDescent="0.25">
      <c r="A88" s="65">
        <f>IF(Z88=0,"",RANK(Z88,Z$81:Z$120))</f>
        <v>8</v>
      </c>
      <c r="B88" s="136" t="s">
        <v>145</v>
      </c>
      <c r="C88" s="50">
        <v>24.2</v>
      </c>
      <c r="D88" s="251" t="s">
        <v>22</v>
      </c>
      <c r="E88" s="23">
        <v>10</v>
      </c>
      <c r="F88" s="50"/>
      <c r="G88" s="15">
        <v>4</v>
      </c>
      <c r="H88" s="16"/>
      <c r="I88" s="15"/>
      <c r="J88" s="16"/>
      <c r="K88" s="15"/>
      <c r="L88" s="14"/>
      <c r="M88" s="15"/>
      <c r="N88" s="14"/>
      <c r="O88" s="15"/>
      <c r="P88" s="50"/>
      <c r="Q88" s="23"/>
      <c r="R88" s="14"/>
      <c r="S88" s="23"/>
      <c r="T88" s="14"/>
      <c r="U88" s="23"/>
      <c r="V88" s="14"/>
      <c r="W88" s="23"/>
      <c r="X88" s="14"/>
      <c r="Y88" s="23"/>
      <c r="Z88" s="124">
        <f>IF(SUM(E88:Y88)=0,0,SUM(E88:Y88))</f>
        <v>14</v>
      </c>
      <c r="AA88" s="121"/>
      <c r="AB88" s="65">
        <f>IF(BA88=0,"",RANK(BA88,BA$81:BA$120))</f>
        <v>5</v>
      </c>
      <c r="AC88" s="136" t="s">
        <v>144</v>
      </c>
      <c r="AD88" s="50">
        <v>28.2</v>
      </c>
      <c r="AE88" s="251" t="s">
        <v>6</v>
      </c>
      <c r="AF88" s="23">
        <v>12</v>
      </c>
      <c r="AG88" s="50"/>
      <c r="AH88" s="15"/>
      <c r="AI88" s="16"/>
      <c r="AJ88" s="15"/>
      <c r="AK88" s="16"/>
      <c r="AL88" s="15"/>
      <c r="AM88" s="14"/>
      <c r="AN88" s="15"/>
      <c r="AO88" s="14"/>
      <c r="AP88" s="15"/>
      <c r="AQ88" s="50"/>
      <c r="AR88" s="23"/>
      <c r="AS88" s="14"/>
      <c r="AT88" s="23"/>
      <c r="AU88" s="14"/>
      <c r="AV88" s="23"/>
      <c r="AW88" s="14"/>
      <c r="AX88" s="23"/>
      <c r="AY88" s="14"/>
      <c r="AZ88" s="23"/>
      <c r="BA88" s="124">
        <f>IF(SUM(AF88:AZ88)=0,0,SUM(AF88:AZ88))</f>
        <v>12</v>
      </c>
    </row>
    <row r="89" spans="1:53" ht="18.75" x14ac:dyDescent="0.25">
      <c r="A89" s="65">
        <f>IF(Z89=0,"",RANK(Z89,Z$81:Z$120))</f>
        <v>9</v>
      </c>
      <c r="B89" s="136" t="s">
        <v>218</v>
      </c>
      <c r="C89" s="50">
        <v>24</v>
      </c>
      <c r="D89" s="251" t="s">
        <v>43</v>
      </c>
      <c r="E89" s="23"/>
      <c r="F89" s="50"/>
      <c r="G89" s="15">
        <v>12</v>
      </c>
      <c r="H89" s="16"/>
      <c r="I89" s="15"/>
      <c r="J89" s="16"/>
      <c r="K89" s="15"/>
      <c r="L89" s="14"/>
      <c r="M89" s="15"/>
      <c r="N89" s="14"/>
      <c r="O89" s="15"/>
      <c r="P89" s="50"/>
      <c r="Q89" s="23"/>
      <c r="R89" s="14"/>
      <c r="S89" s="23"/>
      <c r="T89" s="14"/>
      <c r="U89" s="23"/>
      <c r="V89" s="14"/>
      <c r="W89" s="23"/>
      <c r="X89" s="14"/>
      <c r="Y89" s="23"/>
      <c r="Z89" s="124">
        <f>IF(SUM(E89:Y89)=0,0,SUM(E89:Y89))</f>
        <v>12</v>
      </c>
      <c r="AA89" s="121"/>
      <c r="AB89" s="65">
        <f>IF(BA89=0,"",RANK(BA89,BA$81:BA$120))</f>
        <v>5</v>
      </c>
      <c r="AC89" s="136" t="s">
        <v>324</v>
      </c>
      <c r="AD89" s="50">
        <v>28.4</v>
      </c>
      <c r="AE89" s="251" t="s">
        <v>101</v>
      </c>
      <c r="AF89" s="23"/>
      <c r="AG89" s="50"/>
      <c r="AH89" s="15">
        <v>12</v>
      </c>
      <c r="AI89" s="16"/>
      <c r="AJ89" s="15"/>
      <c r="AK89" s="16"/>
      <c r="AL89" s="15"/>
      <c r="AM89" s="14"/>
      <c r="AN89" s="15"/>
      <c r="AO89" s="14"/>
      <c r="AP89" s="15"/>
      <c r="AQ89" s="50"/>
      <c r="AR89" s="23"/>
      <c r="AS89" s="14"/>
      <c r="AT89" s="23"/>
      <c r="AU89" s="14"/>
      <c r="AV89" s="23"/>
      <c r="AW89" s="14"/>
      <c r="AX89" s="23"/>
      <c r="AY89" s="14"/>
      <c r="AZ89" s="23"/>
      <c r="BA89" s="124">
        <f>IF(SUM(AF89:AZ89)=0,0,SUM(AF89:AZ89))</f>
        <v>12</v>
      </c>
    </row>
    <row r="90" spans="1:53" ht="18.75" x14ac:dyDescent="0.25">
      <c r="A90" s="65">
        <f>IF(Z90=0,"",RANK(Z90,Z$81:Z$120))</f>
        <v>10</v>
      </c>
      <c r="B90" s="136" t="s">
        <v>157</v>
      </c>
      <c r="C90" s="50">
        <v>25.9</v>
      </c>
      <c r="D90" s="251" t="s">
        <v>49</v>
      </c>
      <c r="E90" s="23"/>
      <c r="F90" s="50">
        <v>2</v>
      </c>
      <c r="G90" s="15">
        <v>9</v>
      </c>
      <c r="H90" s="16"/>
      <c r="I90" s="15"/>
      <c r="J90" s="16"/>
      <c r="K90" s="15"/>
      <c r="L90" s="14"/>
      <c r="M90" s="15"/>
      <c r="N90" s="14"/>
      <c r="O90" s="15"/>
      <c r="P90" s="50"/>
      <c r="Q90" s="23"/>
      <c r="R90" s="14"/>
      <c r="S90" s="23"/>
      <c r="T90" s="14"/>
      <c r="U90" s="23"/>
      <c r="V90" s="14"/>
      <c r="W90" s="23"/>
      <c r="X90" s="14"/>
      <c r="Y90" s="23"/>
      <c r="Z90" s="124">
        <f>IF(SUM(E90:Y90)=0,0,SUM(E90:Y90))</f>
        <v>11</v>
      </c>
      <c r="AA90" s="121"/>
      <c r="AB90" s="65">
        <f>IF(BA90=0,"",RANK(BA90,BA$81:BA$120))</f>
        <v>5</v>
      </c>
      <c r="AC90" s="136" t="s">
        <v>328</v>
      </c>
      <c r="AD90" s="50">
        <v>37.5</v>
      </c>
      <c r="AE90" s="251" t="s">
        <v>47</v>
      </c>
      <c r="AF90" s="23"/>
      <c r="AG90" s="50">
        <v>12</v>
      </c>
      <c r="AH90" s="15"/>
      <c r="AI90" s="16"/>
      <c r="AJ90" s="15"/>
      <c r="AK90" s="16"/>
      <c r="AL90" s="15"/>
      <c r="AM90" s="14"/>
      <c r="AN90" s="15"/>
      <c r="AO90" s="14"/>
      <c r="AP90" s="15"/>
      <c r="AQ90" s="50"/>
      <c r="AR90" s="23"/>
      <c r="AS90" s="14"/>
      <c r="AT90" s="23"/>
      <c r="AU90" s="14"/>
      <c r="AV90" s="23"/>
      <c r="AW90" s="14"/>
      <c r="AX90" s="23"/>
      <c r="AY90" s="14"/>
      <c r="AZ90" s="23"/>
      <c r="BA90" s="124">
        <f>IF(SUM(AF90:AZ90)=0,0,SUM(AF90:AZ90))</f>
        <v>12</v>
      </c>
    </row>
    <row r="91" spans="1:53" ht="18.75" x14ac:dyDescent="0.25">
      <c r="A91" s="65">
        <f>IF(Z91=0,"",RANK(Z91,Z$81:Z$120))</f>
        <v>11</v>
      </c>
      <c r="B91" s="136" t="s">
        <v>169</v>
      </c>
      <c r="C91" s="50">
        <v>30.2</v>
      </c>
      <c r="D91" s="251" t="s">
        <v>47</v>
      </c>
      <c r="E91" s="23"/>
      <c r="F91" s="198">
        <v>10</v>
      </c>
      <c r="G91" s="15"/>
      <c r="H91" s="16"/>
      <c r="I91" s="15"/>
      <c r="J91" s="16"/>
      <c r="K91" s="15"/>
      <c r="L91" s="14"/>
      <c r="M91" s="15"/>
      <c r="N91" s="14"/>
      <c r="O91" s="15"/>
      <c r="P91" s="50"/>
      <c r="Q91" s="23"/>
      <c r="R91" s="14"/>
      <c r="S91" s="23"/>
      <c r="T91" s="14"/>
      <c r="U91" s="23"/>
      <c r="V91" s="14"/>
      <c r="W91" s="23"/>
      <c r="X91" s="14"/>
      <c r="Y91" s="23"/>
      <c r="Z91" s="124">
        <f>IF(SUM(E91:Y91)=0,0,SUM(E91:Y91))</f>
        <v>10</v>
      </c>
      <c r="AA91" s="121"/>
      <c r="AB91" s="65">
        <f>IF(BA91=0,"",RANK(BA91,BA$81:BA$120))</f>
        <v>5</v>
      </c>
      <c r="AC91" s="136" t="s">
        <v>370</v>
      </c>
      <c r="AD91" s="50">
        <v>54</v>
      </c>
      <c r="AE91" s="251" t="s">
        <v>55</v>
      </c>
      <c r="AF91" s="23"/>
      <c r="AG91" s="50"/>
      <c r="AH91" s="15">
        <v>12</v>
      </c>
      <c r="AI91" s="16"/>
      <c r="AJ91" s="15"/>
      <c r="AK91" s="16"/>
      <c r="AL91" s="15"/>
      <c r="AM91" s="14"/>
      <c r="AN91" s="15"/>
      <c r="AO91" s="14"/>
      <c r="AP91" s="15"/>
      <c r="AQ91" s="50"/>
      <c r="AR91" s="23"/>
      <c r="AS91" s="14"/>
      <c r="AT91" s="23"/>
      <c r="AU91" s="14"/>
      <c r="AV91" s="23"/>
      <c r="AW91" s="14"/>
      <c r="AX91" s="23"/>
      <c r="AY91" s="14"/>
      <c r="AZ91" s="23"/>
      <c r="BA91" s="124">
        <f>IF(SUM(AF91:AZ91)=0,0,SUM(AF91:AZ91))</f>
        <v>12</v>
      </c>
    </row>
    <row r="92" spans="1:53" ht="18.75" x14ac:dyDescent="0.25">
      <c r="A92" s="65">
        <f>IF(Z92=0,"",RANK(Z92,Z$81:Z$120))</f>
        <v>11</v>
      </c>
      <c r="B92" s="136" t="s">
        <v>143</v>
      </c>
      <c r="C92" s="50">
        <v>29.5</v>
      </c>
      <c r="D92" s="251" t="s">
        <v>45</v>
      </c>
      <c r="E92" s="23">
        <v>10</v>
      </c>
      <c r="F92" s="50"/>
      <c r="G92" s="15"/>
      <c r="H92" s="16"/>
      <c r="I92" s="15"/>
      <c r="J92" s="16"/>
      <c r="K92" s="15"/>
      <c r="L92" s="14"/>
      <c r="M92" s="15"/>
      <c r="N92" s="14"/>
      <c r="O92" s="15"/>
      <c r="P92" s="50"/>
      <c r="Q92" s="23"/>
      <c r="R92" s="14"/>
      <c r="S92" s="23"/>
      <c r="T92" s="14"/>
      <c r="U92" s="23"/>
      <c r="V92" s="14"/>
      <c r="W92" s="23"/>
      <c r="X92" s="14"/>
      <c r="Y92" s="23"/>
      <c r="Z92" s="124">
        <f>IF(SUM(E92:Y92)=0,0,SUM(E92:Y92))</f>
        <v>10</v>
      </c>
      <c r="AA92" s="121"/>
      <c r="AB92" s="65">
        <f>IF(BA92=0,"",RANK(BA92,BA$81:BA$120))</f>
        <v>12</v>
      </c>
      <c r="AC92" s="136" t="s">
        <v>234</v>
      </c>
      <c r="AD92" s="50">
        <v>27.8</v>
      </c>
      <c r="AE92" s="251" t="s">
        <v>32</v>
      </c>
      <c r="AF92" s="23">
        <v>9</v>
      </c>
      <c r="AG92" s="50"/>
      <c r="AH92" s="15"/>
      <c r="AI92" s="16"/>
      <c r="AJ92" s="15"/>
      <c r="AK92" s="16"/>
      <c r="AL92" s="15"/>
      <c r="AM92" s="14"/>
      <c r="AN92" s="15"/>
      <c r="AO92" s="14"/>
      <c r="AP92" s="15"/>
      <c r="AQ92" s="50"/>
      <c r="AR92" s="23"/>
      <c r="AS92" s="14"/>
      <c r="AT92" s="23"/>
      <c r="AU92" s="14"/>
      <c r="AV92" s="23"/>
      <c r="AW92" s="14"/>
      <c r="AX92" s="23"/>
      <c r="AY92" s="14"/>
      <c r="AZ92" s="23"/>
      <c r="BA92" s="124">
        <f>IF(SUM(AF92:AZ92)=0,0,SUM(AF92:AZ92))</f>
        <v>9</v>
      </c>
    </row>
    <row r="93" spans="1:53" ht="18.75" x14ac:dyDescent="0.25">
      <c r="A93" s="65">
        <f>IF(Z93=0,"",RANK(Z93,Z$81:Z$120))</f>
        <v>11</v>
      </c>
      <c r="B93" s="136" t="s">
        <v>235</v>
      </c>
      <c r="C93" s="50">
        <v>28.9</v>
      </c>
      <c r="D93" s="251" t="s">
        <v>42</v>
      </c>
      <c r="E93" s="23">
        <v>10</v>
      </c>
      <c r="F93" s="50"/>
      <c r="G93" s="15"/>
      <c r="H93" s="16"/>
      <c r="I93" s="15"/>
      <c r="J93" s="16"/>
      <c r="K93" s="15"/>
      <c r="L93" s="14"/>
      <c r="M93" s="15"/>
      <c r="N93" s="14"/>
      <c r="O93" s="15"/>
      <c r="P93" s="50"/>
      <c r="Q93" s="23"/>
      <c r="R93" s="14"/>
      <c r="S93" s="23"/>
      <c r="T93" s="14"/>
      <c r="U93" s="23"/>
      <c r="V93" s="14"/>
      <c r="W93" s="23"/>
      <c r="X93" s="14"/>
      <c r="Y93" s="23"/>
      <c r="Z93" s="124">
        <f>IF(SUM(E93:Y93)=0,0,SUM(E93:Y93))</f>
        <v>10</v>
      </c>
      <c r="AA93" s="121"/>
      <c r="AB93" s="65">
        <f>IF(BA93=0,"",RANK(BA93,BA$81:BA$120))</f>
        <v>12</v>
      </c>
      <c r="AC93" s="136" t="s">
        <v>235</v>
      </c>
      <c r="AD93" s="50">
        <v>28.9</v>
      </c>
      <c r="AE93" s="251" t="s">
        <v>42</v>
      </c>
      <c r="AF93" s="23">
        <v>9</v>
      </c>
      <c r="AG93" s="50"/>
      <c r="AH93" s="15"/>
      <c r="AI93" s="16"/>
      <c r="AJ93" s="15"/>
      <c r="AK93" s="16"/>
      <c r="AL93" s="15"/>
      <c r="AM93" s="14"/>
      <c r="AN93" s="15"/>
      <c r="AO93" s="14"/>
      <c r="AP93" s="15"/>
      <c r="AQ93" s="50"/>
      <c r="AR93" s="23"/>
      <c r="AS93" s="14"/>
      <c r="AT93" s="23"/>
      <c r="AU93" s="14"/>
      <c r="AV93" s="23"/>
      <c r="AW93" s="14"/>
      <c r="AX93" s="23"/>
      <c r="AY93" s="14"/>
      <c r="AZ93" s="23"/>
      <c r="BA93" s="124">
        <f>IF(SUM(AF93:AZ93)=0,0,SUM(AF93:AZ93))</f>
        <v>9</v>
      </c>
    </row>
    <row r="94" spans="1:53" ht="18.75" x14ac:dyDescent="0.25">
      <c r="A94" s="65">
        <f>IF(Z94=0,"",RANK(Z94,Z$81:Z$120))</f>
        <v>11</v>
      </c>
      <c r="B94" s="136" t="s">
        <v>144</v>
      </c>
      <c r="C94" s="50">
        <v>28.2</v>
      </c>
      <c r="D94" s="251" t="s">
        <v>6</v>
      </c>
      <c r="E94" s="23">
        <v>10</v>
      </c>
      <c r="F94" s="50"/>
      <c r="G94" s="15"/>
      <c r="H94" s="16"/>
      <c r="I94" s="15"/>
      <c r="J94" s="16"/>
      <c r="K94" s="15"/>
      <c r="L94" s="14"/>
      <c r="M94" s="15"/>
      <c r="N94" s="14"/>
      <c r="O94" s="15"/>
      <c r="P94" s="50"/>
      <c r="Q94" s="23"/>
      <c r="R94" s="14"/>
      <c r="S94" s="23"/>
      <c r="T94" s="14"/>
      <c r="U94" s="23"/>
      <c r="V94" s="14"/>
      <c r="W94" s="23"/>
      <c r="X94" s="14"/>
      <c r="Y94" s="23"/>
      <c r="Z94" s="124">
        <f>IF(SUM(E94:Y94)=0,0,SUM(E94:Y94))</f>
        <v>10</v>
      </c>
      <c r="AA94" s="121"/>
      <c r="AB94" s="65">
        <f>IF(BA94=0,"",RANK(BA94,BA$81:BA$120))</f>
        <v>14</v>
      </c>
      <c r="AC94" s="136" t="s">
        <v>240</v>
      </c>
      <c r="AD94" s="50">
        <v>30.2</v>
      </c>
      <c r="AE94" s="251" t="s">
        <v>42</v>
      </c>
      <c r="AF94" s="23">
        <v>5</v>
      </c>
      <c r="AG94" s="50">
        <v>3</v>
      </c>
      <c r="AH94" s="15"/>
      <c r="AI94" s="16"/>
      <c r="AJ94" s="15"/>
      <c r="AK94" s="16"/>
      <c r="AL94" s="15"/>
      <c r="AM94" s="14"/>
      <c r="AN94" s="15"/>
      <c r="AO94" s="14"/>
      <c r="AP94" s="15"/>
      <c r="AQ94" s="50"/>
      <c r="AR94" s="23"/>
      <c r="AS94" s="14"/>
      <c r="AT94" s="23"/>
      <c r="AU94" s="14"/>
      <c r="AV94" s="23"/>
      <c r="AW94" s="14"/>
      <c r="AX94" s="23"/>
      <c r="AY94" s="14"/>
      <c r="AZ94" s="23"/>
      <c r="BA94" s="124">
        <f>IF(SUM(AF94:AZ94)=0,0,SUM(AF94:AZ94))</f>
        <v>8</v>
      </c>
    </row>
    <row r="95" spans="1:53" ht="18.75" x14ac:dyDescent="0.25">
      <c r="A95" s="65">
        <f>IF(Z95=0,"",RANK(Z95,Z$81:Z$120))</f>
        <v>11</v>
      </c>
      <c r="B95" s="136" t="s">
        <v>350</v>
      </c>
      <c r="C95" s="50">
        <v>25.8</v>
      </c>
      <c r="D95" s="251" t="s">
        <v>47</v>
      </c>
      <c r="E95" s="23"/>
      <c r="F95" s="50"/>
      <c r="G95" s="15">
        <v>10</v>
      </c>
      <c r="H95" s="16"/>
      <c r="I95" s="15"/>
      <c r="J95" s="16"/>
      <c r="K95" s="15"/>
      <c r="L95" s="14"/>
      <c r="M95" s="15"/>
      <c r="N95" s="14"/>
      <c r="O95" s="15"/>
      <c r="P95" s="50"/>
      <c r="Q95" s="23"/>
      <c r="R95" s="14"/>
      <c r="S95" s="23"/>
      <c r="T95" s="14"/>
      <c r="U95" s="23"/>
      <c r="V95" s="14"/>
      <c r="W95" s="23"/>
      <c r="X95" s="14"/>
      <c r="Y95" s="23"/>
      <c r="Z95" s="124">
        <f>IF(SUM(E95:Y95)=0,0,SUM(E95:Y95))</f>
        <v>10</v>
      </c>
      <c r="AA95" s="121"/>
      <c r="AB95" s="65">
        <f>IF(BA95=0,"",RANK(BA95,BA$81:BA$120))</f>
        <v>15</v>
      </c>
      <c r="AC95" s="136" t="s">
        <v>143</v>
      </c>
      <c r="AD95" s="50">
        <v>29.5</v>
      </c>
      <c r="AE95" s="251" t="s">
        <v>45</v>
      </c>
      <c r="AF95" s="23">
        <v>7</v>
      </c>
      <c r="AG95" s="50"/>
      <c r="AH95" s="15"/>
      <c r="AI95" s="16"/>
      <c r="AJ95" s="15"/>
      <c r="AK95" s="16"/>
      <c r="AL95" s="15"/>
      <c r="AM95" s="14"/>
      <c r="AN95" s="15"/>
      <c r="AO95" s="14"/>
      <c r="AP95" s="15"/>
      <c r="AQ95" s="50"/>
      <c r="AR95" s="23"/>
      <c r="AS95" s="14"/>
      <c r="AT95" s="23"/>
      <c r="AU95" s="14"/>
      <c r="AV95" s="23"/>
      <c r="AW95" s="14"/>
      <c r="AX95" s="23"/>
      <c r="AY95" s="14"/>
      <c r="AZ95" s="23"/>
      <c r="BA95" s="124">
        <f>IF(SUM(AF95:AZ95)=0,0,SUM(AF95:AZ95))</f>
        <v>7</v>
      </c>
    </row>
    <row r="96" spans="1:53" ht="18.75" x14ac:dyDescent="0.25">
      <c r="A96" s="65">
        <f>IF(Z96=0,"",RANK(Z96,Z$81:Z$120))</f>
        <v>16</v>
      </c>
      <c r="B96" s="136" t="s">
        <v>321</v>
      </c>
      <c r="C96" s="50">
        <v>28</v>
      </c>
      <c r="D96" s="251" t="s">
        <v>49</v>
      </c>
      <c r="E96" s="23"/>
      <c r="F96" s="50"/>
      <c r="G96" s="15">
        <v>9</v>
      </c>
      <c r="H96" s="16"/>
      <c r="I96" s="15"/>
      <c r="J96" s="16"/>
      <c r="K96" s="15"/>
      <c r="L96" s="14"/>
      <c r="M96" s="15"/>
      <c r="N96" s="14"/>
      <c r="O96" s="15"/>
      <c r="P96" s="50"/>
      <c r="Q96" s="23"/>
      <c r="R96" s="14"/>
      <c r="S96" s="23"/>
      <c r="T96" s="14"/>
      <c r="U96" s="23"/>
      <c r="V96" s="14"/>
      <c r="W96" s="23"/>
      <c r="X96" s="14"/>
      <c r="Y96" s="23"/>
      <c r="Z96" s="124">
        <f>IF(SUM(E96:Y96)=0,0,SUM(E96:Y96))</f>
        <v>9</v>
      </c>
      <c r="AA96" s="121"/>
      <c r="AB96" s="65">
        <f>IF(BA96=0,"",RANK(BA96,BA$81:BA$120))</f>
        <v>15</v>
      </c>
      <c r="AC96" s="136" t="s">
        <v>146</v>
      </c>
      <c r="AD96" s="50">
        <v>31.4</v>
      </c>
      <c r="AE96" s="251" t="s">
        <v>47</v>
      </c>
      <c r="AF96" s="23">
        <v>7</v>
      </c>
      <c r="AG96" s="50"/>
      <c r="AH96" s="15"/>
      <c r="AI96" s="16"/>
      <c r="AJ96" s="15"/>
      <c r="AK96" s="16"/>
      <c r="AL96" s="15"/>
      <c r="AM96" s="14"/>
      <c r="AN96" s="15"/>
      <c r="AO96" s="14"/>
      <c r="AP96" s="15"/>
      <c r="AQ96" s="50"/>
      <c r="AR96" s="23"/>
      <c r="AS96" s="14"/>
      <c r="AT96" s="23"/>
      <c r="AU96" s="14"/>
      <c r="AV96" s="23"/>
      <c r="AW96" s="14"/>
      <c r="AX96" s="23"/>
      <c r="AY96" s="14"/>
      <c r="AZ96" s="23"/>
      <c r="BA96" s="124">
        <f>IF(SUM(AF96:AZ96)=0,0,SUM(AF96:AZ96))</f>
        <v>7</v>
      </c>
    </row>
    <row r="97" spans="1:53" ht="18.75" x14ac:dyDescent="0.25">
      <c r="A97" s="65">
        <f>IF(Z97=0,"",RANK(Z97,Z$81:Z$120))</f>
        <v>16</v>
      </c>
      <c r="B97" s="136" t="s">
        <v>351</v>
      </c>
      <c r="C97" s="50">
        <v>27.4</v>
      </c>
      <c r="D97" s="251" t="s">
        <v>58</v>
      </c>
      <c r="E97" s="23"/>
      <c r="F97" s="50"/>
      <c r="G97" s="15">
        <v>9</v>
      </c>
      <c r="H97" s="16"/>
      <c r="I97" s="15"/>
      <c r="J97" s="16"/>
      <c r="K97" s="15"/>
      <c r="L97" s="14"/>
      <c r="M97" s="15"/>
      <c r="N97" s="14"/>
      <c r="O97" s="15"/>
      <c r="P97" s="50"/>
      <c r="Q97" s="23"/>
      <c r="R97" s="14"/>
      <c r="S97" s="23"/>
      <c r="T97" s="14"/>
      <c r="U97" s="23"/>
      <c r="V97" s="14"/>
      <c r="W97" s="23"/>
      <c r="X97" s="14"/>
      <c r="Y97" s="23"/>
      <c r="Z97" s="124">
        <f>IF(SUM(E97:Y97)=0,0,SUM(E97:Y97))</f>
        <v>9</v>
      </c>
      <c r="AA97" s="121"/>
      <c r="AB97" s="65">
        <f>IF(BA97=0,"",RANK(BA97,BA$81:BA$120))</f>
        <v>15</v>
      </c>
      <c r="AC97" s="136" t="s">
        <v>88</v>
      </c>
      <c r="AD97" s="50">
        <v>31.7</v>
      </c>
      <c r="AE97" s="251" t="s">
        <v>49</v>
      </c>
      <c r="AF97" s="23"/>
      <c r="AG97" s="50">
        <v>7</v>
      </c>
      <c r="AH97" s="15"/>
      <c r="AI97" s="16"/>
      <c r="AJ97" s="15"/>
      <c r="AK97" s="16"/>
      <c r="AL97" s="15"/>
      <c r="AM97" s="14"/>
      <c r="AN97" s="15"/>
      <c r="AO97" s="14"/>
      <c r="AP97" s="15"/>
      <c r="AQ97" s="50"/>
      <c r="AR97" s="23"/>
      <c r="AS97" s="14"/>
      <c r="AT97" s="23"/>
      <c r="AU97" s="14"/>
      <c r="AV97" s="23"/>
      <c r="AW97" s="14"/>
      <c r="AX97" s="23"/>
      <c r="AY97" s="14"/>
      <c r="AZ97" s="23"/>
      <c r="BA97" s="124">
        <f>IF(SUM(AF97:AZ97)=0,0,SUM(AF97:AZ97))</f>
        <v>7</v>
      </c>
    </row>
    <row r="98" spans="1:53" ht="15" customHeight="1" x14ac:dyDescent="0.25">
      <c r="A98" s="65">
        <f>IF(Z98=0,"",RANK(Z98,Z$81:Z$120))</f>
        <v>18</v>
      </c>
      <c r="B98" s="136" t="s">
        <v>240</v>
      </c>
      <c r="C98" s="50">
        <v>30.2</v>
      </c>
      <c r="D98" s="251" t="s">
        <v>42</v>
      </c>
      <c r="E98" s="23"/>
      <c r="F98" s="50">
        <v>8</v>
      </c>
      <c r="G98" s="15"/>
      <c r="H98" s="16"/>
      <c r="I98" s="15"/>
      <c r="J98" s="16"/>
      <c r="K98" s="15"/>
      <c r="L98" s="14"/>
      <c r="M98" s="15"/>
      <c r="N98" s="14"/>
      <c r="O98" s="15"/>
      <c r="P98" s="50"/>
      <c r="Q98" s="23"/>
      <c r="R98" s="14"/>
      <c r="S98" s="23"/>
      <c r="T98" s="14"/>
      <c r="U98" s="23"/>
      <c r="V98" s="14"/>
      <c r="W98" s="23"/>
      <c r="X98" s="14"/>
      <c r="Y98" s="23"/>
      <c r="Z98" s="124">
        <f>IF(SUM(E98:Y98)=0,0,SUM(E98:Y98))</f>
        <v>8</v>
      </c>
      <c r="AA98" s="121"/>
      <c r="AB98" s="65">
        <f>IF(BA98=0,"",RANK(BA98,BA$81:BA$120))</f>
        <v>18</v>
      </c>
      <c r="AC98" s="136" t="s">
        <v>350</v>
      </c>
      <c r="AD98" s="50">
        <v>25.8</v>
      </c>
      <c r="AE98" s="251" t="s">
        <v>47</v>
      </c>
      <c r="AF98" s="23"/>
      <c r="AG98" s="50"/>
      <c r="AH98" s="15">
        <v>6</v>
      </c>
      <c r="AI98" s="16"/>
      <c r="AJ98" s="15"/>
      <c r="AK98" s="16"/>
      <c r="AL98" s="15"/>
      <c r="AM98" s="14"/>
      <c r="AN98" s="15"/>
      <c r="AO98" s="14"/>
      <c r="AP98" s="15"/>
      <c r="AQ98" s="50"/>
      <c r="AR98" s="23"/>
      <c r="AS98" s="14"/>
      <c r="AT98" s="23"/>
      <c r="AU98" s="14"/>
      <c r="AV98" s="23"/>
      <c r="AW98" s="14"/>
      <c r="AX98" s="23"/>
      <c r="AY98" s="14"/>
      <c r="AZ98" s="23"/>
      <c r="BA98" s="124">
        <f>IF(SUM(AF98:AZ98)=0,0,SUM(AF98:AZ98))</f>
        <v>6</v>
      </c>
    </row>
    <row r="99" spans="1:53" ht="18.75" x14ac:dyDescent="0.25">
      <c r="A99" s="65">
        <f>IF(Z99=0,"",RANK(Z99,Z$81:Z$120))</f>
        <v>18</v>
      </c>
      <c r="B99" s="136" t="s">
        <v>153</v>
      </c>
      <c r="C99" s="50">
        <v>27.9</v>
      </c>
      <c r="D99" s="251" t="s">
        <v>45</v>
      </c>
      <c r="E99" s="23"/>
      <c r="F99" s="50">
        <v>8</v>
      </c>
      <c r="G99" s="15"/>
      <c r="H99" s="16"/>
      <c r="I99" s="15"/>
      <c r="J99" s="16"/>
      <c r="K99" s="15"/>
      <c r="L99" s="14"/>
      <c r="M99" s="15"/>
      <c r="N99" s="14"/>
      <c r="O99" s="15"/>
      <c r="P99" s="50"/>
      <c r="Q99" s="23"/>
      <c r="R99" s="14"/>
      <c r="S99" s="23"/>
      <c r="T99" s="14"/>
      <c r="U99" s="23"/>
      <c r="V99" s="14"/>
      <c r="W99" s="23"/>
      <c r="X99" s="14"/>
      <c r="Y99" s="23"/>
      <c r="Z99" s="124">
        <f>IF(SUM(E99:Y99)=0,0,SUM(E99:Y99))</f>
        <v>8</v>
      </c>
      <c r="AA99" s="121"/>
      <c r="AB99" s="65">
        <f>IF(BA99=0,"",RANK(BA99,BA$81:BA$120))</f>
        <v>18</v>
      </c>
      <c r="AC99" s="136" t="s">
        <v>351</v>
      </c>
      <c r="AD99" s="50">
        <v>27.4</v>
      </c>
      <c r="AE99" s="251" t="s">
        <v>58</v>
      </c>
      <c r="AF99" s="23"/>
      <c r="AG99" s="50"/>
      <c r="AH99" s="15">
        <v>6</v>
      </c>
      <c r="AI99" s="16"/>
      <c r="AJ99" s="15"/>
      <c r="AK99" s="16"/>
      <c r="AL99" s="15"/>
      <c r="AM99" s="14"/>
      <c r="AN99" s="15"/>
      <c r="AO99" s="14"/>
      <c r="AP99" s="15"/>
      <c r="AQ99" s="50"/>
      <c r="AR99" s="23"/>
      <c r="AS99" s="14"/>
      <c r="AT99" s="23"/>
      <c r="AU99" s="14"/>
      <c r="AV99" s="23"/>
      <c r="AW99" s="14"/>
      <c r="AX99" s="23"/>
      <c r="AY99" s="14"/>
      <c r="AZ99" s="23"/>
      <c r="BA99" s="124">
        <f>IF(SUM(AF99:AZ99)=0,0,SUM(AF99:AZ99))</f>
        <v>6</v>
      </c>
    </row>
    <row r="100" spans="1:53" ht="18.75" x14ac:dyDescent="0.25">
      <c r="A100" s="65">
        <f>IF(Z100=0,"",RANK(Z100,Z$81:Z$120))</f>
        <v>18</v>
      </c>
      <c r="B100" s="136" t="s">
        <v>239</v>
      </c>
      <c r="C100" s="50">
        <v>24.1</v>
      </c>
      <c r="D100" s="251" t="s">
        <v>43</v>
      </c>
      <c r="E100" s="23">
        <v>3</v>
      </c>
      <c r="F100" s="50">
        <v>5</v>
      </c>
      <c r="G100" s="15"/>
      <c r="H100" s="16"/>
      <c r="I100" s="15"/>
      <c r="J100" s="16"/>
      <c r="K100" s="15"/>
      <c r="L100" s="14"/>
      <c r="M100" s="15"/>
      <c r="N100" s="14"/>
      <c r="O100" s="15"/>
      <c r="P100" s="50"/>
      <c r="Q100" s="23"/>
      <c r="R100" s="14"/>
      <c r="S100" s="23"/>
      <c r="T100" s="14"/>
      <c r="U100" s="23"/>
      <c r="V100" s="14"/>
      <c r="W100" s="23"/>
      <c r="X100" s="14"/>
      <c r="Y100" s="23"/>
      <c r="Z100" s="124">
        <f>IF(SUM(E100:Y100)=0,0,SUM(E100:Y100))</f>
        <v>8</v>
      </c>
      <c r="AA100" s="121"/>
      <c r="AB100" s="65">
        <f>IF(BA100=0,"",RANK(BA100,BA$81:BA$120))</f>
        <v>18</v>
      </c>
      <c r="AC100" s="136" t="s">
        <v>327</v>
      </c>
      <c r="AD100" s="50">
        <v>30.3</v>
      </c>
      <c r="AE100" s="251" t="s">
        <v>43</v>
      </c>
      <c r="AF100" s="23"/>
      <c r="AG100" s="50"/>
      <c r="AH100" s="15">
        <v>6</v>
      </c>
      <c r="AI100" s="16"/>
      <c r="AJ100" s="15"/>
      <c r="AK100" s="16"/>
      <c r="AL100" s="15"/>
      <c r="AM100" s="14"/>
      <c r="AN100" s="15"/>
      <c r="AO100" s="14"/>
      <c r="AP100" s="15"/>
      <c r="AQ100" s="50"/>
      <c r="AR100" s="23"/>
      <c r="AS100" s="14"/>
      <c r="AT100" s="23"/>
      <c r="AU100" s="14"/>
      <c r="AV100" s="23"/>
      <c r="AW100" s="14"/>
      <c r="AX100" s="23"/>
      <c r="AY100" s="14"/>
      <c r="AZ100" s="23"/>
      <c r="BA100" s="124">
        <f>IF(SUM(AF100:AZ100)=0,0,SUM(AF100:AZ100))</f>
        <v>6</v>
      </c>
    </row>
    <row r="101" spans="1:53" ht="18.75" x14ac:dyDescent="0.25">
      <c r="A101" s="65">
        <f>IF(Z101=0,"",RANK(Z101,Z$81:Z$120))</f>
        <v>21</v>
      </c>
      <c r="B101" s="136" t="s">
        <v>102</v>
      </c>
      <c r="C101" s="50">
        <v>30.8</v>
      </c>
      <c r="D101" s="251" t="s">
        <v>101</v>
      </c>
      <c r="E101" s="23"/>
      <c r="F101" s="50">
        <v>5</v>
      </c>
      <c r="G101" s="15">
        <v>1</v>
      </c>
      <c r="H101" s="16"/>
      <c r="I101" s="15"/>
      <c r="J101" s="16"/>
      <c r="K101" s="15"/>
      <c r="L101" s="14"/>
      <c r="M101" s="15"/>
      <c r="N101" s="14"/>
      <c r="O101" s="15"/>
      <c r="P101" s="50"/>
      <c r="Q101" s="23"/>
      <c r="R101" s="14"/>
      <c r="S101" s="23"/>
      <c r="T101" s="14"/>
      <c r="U101" s="23"/>
      <c r="V101" s="14"/>
      <c r="W101" s="23"/>
      <c r="X101" s="14"/>
      <c r="Y101" s="23"/>
      <c r="Z101" s="124">
        <f>IF(SUM(E101:Y101)=0,0,SUM(E101:Y101))</f>
        <v>6</v>
      </c>
      <c r="AA101" s="121"/>
      <c r="AB101" s="65">
        <f>IF(BA101=0,"",RANK(BA101,BA$81:BA$120))</f>
        <v>18</v>
      </c>
      <c r="AC101" s="136" t="s">
        <v>102</v>
      </c>
      <c r="AD101" s="50">
        <v>30.8</v>
      </c>
      <c r="AE101" s="251" t="s">
        <v>101</v>
      </c>
      <c r="AF101" s="23"/>
      <c r="AG101" s="50">
        <v>3</v>
      </c>
      <c r="AH101" s="15">
        <v>3</v>
      </c>
      <c r="AI101" s="16"/>
      <c r="AJ101" s="15"/>
      <c r="AK101" s="16"/>
      <c r="AL101" s="15"/>
      <c r="AM101" s="14"/>
      <c r="AN101" s="15"/>
      <c r="AO101" s="14"/>
      <c r="AP101" s="15"/>
      <c r="AQ101" s="50"/>
      <c r="AR101" s="23"/>
      <c r="AS101" s="14"/>
      <c r="AT101" s="23"/>
      <c r="AU101" s="14"/>
      <c r="AV101" s="23"/>
      <c r="AW101" s="14"/>
      <c r="AX101" s="23"/>
      <c r="AY101" s="14"/>
      <c r="AZ101" s="23"/>
      <c r="BA101" s="124">
        <f>IF(SUM(AF101:AZ101)=0,0,SUM(AF101:AZ101))</f>
        <v>6</v>
      </c>
    </row>
    <row r="102" spans="1:53" ht="18.75" x14ac:dyDescent="0.25">
      <c r="A102" s="65">
        <f>IF(Z102=0,"",RANK(Z102,Z$81:Z$120))</f>
        <v>21</v>
      </c>
      <c r="B102" s="136" t="s">
        <v>237</v>
      </c>
      <c r="C102" s="50">
        <v>30.7</v>
      </c>
      <c r="D102" s="251" t="s">
        <v>7</v>
      </c>
      <c r="E102" s="23">
        <v>6</v>
      </c>
      <c r="F102" s="50"/>
      <c r="G102" s="15"/>
      <c r="H102" s="16"/>
      <c r="I102" s="15"/>
      <c r="J102" s="16"/>
      <c r="K102" s="15"/>
      <c r="L102" s="14"/>
      <c r="M102" s="15"/>
      <c r="N102" s="14"/>
      <c r="O102" s="15"/>
      <c r="P102" s="50"/>
      <c r="Q102" s="23"/>
      <c r="R102" s="14"/>
      <c r="S102" s="23"/>
      <c r="T102" s="14"/>
      <c r="U102" s="23"/>
      <c r="V102" s="14"/>
      <c r="W102" s="23"/>
      <c r="X102" s="14"/>
      <c r="Y102" s="23"/>
      <c r="Z102" s="124">
        <f>IF(SUM(E102:Y102)=0,0,SUM(E102:Y102))</f>
        <v>6</v>
      </c>
      <c r="AA102" s="121"/>
      <c r="AB102" s="65">
        <f>IF(BA102=0,"",RANK(BA102,BA$81:BA$120))</f>
        <v>22</v>
      </c>
      <c r="AC102" s="136" t="s">
        <v>250</v>
      </c>
      <c r="AD102" s="50">
        <v>26.3</v>
      </c>
      <c r="AE102" s="251" t="s">
        <v>48</v>
      </c>
      <c r="AF102" s="23"/>
      <c r="AG102" s="50">
        <v>5</v>
      </c>
      <c r="AH102" s="15"/>
      <c r="AI102" s="16"/>
      <c r="AJ102" s="15"/>
      <c r="AK102" s="16"/>
      <c r="AL102" s="15"/>
      <c r="AM102" s="14"/>
      <c r="AN102" s="15"/>
      <c r="AO102" s="14"/>
      <c r="AP102" s="15"/>
      <c r="AQ102" s="50"/>
      <c r="AR102" s="23"/>
      <c r="AS102" s="14"/>
      <c r="AT102" s="23"/>
      <c r="AU102" s="14"/>
      <c r="AV102" s="23"/>
      <c r="AW102" s="14"/>
      <c r="AX102" s="23"/>
      <c r="AY102" s="14"/>
      <c r="AZ102" s="23"/>
      <c r="BA102" s="124">
        <f>IF(SUM(AF102:AZ102)=0,0,SUM(AF102:AZ102))</f>
        <v>5</v>
      </c>
    </row>
    <row r="103" spans="1:53" ht="18.75" x14ac:dyDescent="0.25">
      <c r="A103" s="65">
        <f>IF(Z103=0,"",RANK(Z103,Z$81:Z$120))</f>
        <v>23</v>
      </c>
      <c r="B103" s="136" t="s">
        <v>146</v>
      </c>
      <c r="C103" s="50">
        <v>31.4</v>
      </c>
      <c r="D103" s="251" t="s">
        <v>47</v>
      </c>
      <c r="E103" s="23">
        <v>4</v>
      </c>
      <c r="F103" s="50"/>
      <c r="G103" s="15"/>
      <c r="H103" s="16"/>
      <c r="I103" s="15"/>
      <c r="J103" s="16"/>
      <c r="K103" s="15"/>
      <c r="L103" s="14"/>
      <c r="M103" s="15"/>
      <c r="N103" s="14"/>
      <c r="O103" s="15"/>
      <c r="P103" s="50"/>
      <c r="Q103" s="23"/>
      <c r="R103" s="14"/>
      <c r="S103" s="23"/>
      <c r="T103" s="14"/>
      <c r="U103" s="23"/>
      <c r="V103" s="14"/>
      <c r="W103" s="23"/>
      <c r="X103" s="14"/>
      <c r="Y103" s="23"/>
      <c r="Z103" s="124">
        <f>IF(SUM(E103:Y103)=0,0,SUM(E103:Y103))</f>
        <v>4</v>
      </c>
      <c r="AA103" s="121"/>
      <c r="AB103" s="65">
        <f>IF(BA103=0,"",RANK(BA103,BA$81:BA$120))</f>
        <v>22</v>
      </c>
      <c r="AC103" s="136" t="s">
        <v>242</v>
      </c>
      <c r="AD103" s="50">
        <v>28.5</v>
      </c>
      <c r="AE103" s="251" t="s">
        <v>48</v>
      </c>
      <c r="AF103" s="23">
        <v>4</v>
      </c>
      <c r="AG103" s="50"/>
      <c r="AH103" s="15">
        <v>1</v>
      </c>
      <c r="AI103" s="16"/>
      <c r="AJ103" s="15"/>
      <c r="AK103" s="16"/>
      <c r="AL103" s="15"/>
      <c r="AM103" s="14"/>
      <c r="AN103" s="15"/>
      <c r="AO103" s="14"/>
      <c r="AP103" s="15"/>
      <c r="AQ103" s="50"/>
      <c r="AR103" s="23"/>
      <c r="AS103" s="14"/>
      <c r="AT103" s="23"/>
      <c r="AU103" s="14"/>
      <c r="AV103" s="23"/>
      <c r="AW103" s="14"/>
      <c r="AX103" s="23"/>
      <c r="AY103" s="14"/>
      <c r="AZ103" s="23"/>
      <c r="BA103" s="124">
        <f>IF(SUM(AF103:AZ103)=0,0,SUM(AF103:AZ103))</f>
        <v>5</v>
      </c>
    </row>
    <row r="104" spans="1:53" ht="18.75" x14ac:dyDescent="0.25">
      <c r="A104" s="65">
        <f>IF(Z104=0,"",RANK(Z104,Z$81:Z$120))</f>
        <v>23</v>
      </c>
      <c r="B104" s="136" t="s">
        <v>364</v>
      </c>
      <c r="C104" s="50">
        <v>25.7</v>
      </c>
      <c r="D104" s="251" t="s">
        <v>49</v>
      </c>
      <c r="E104" s="23"/>
      <c r="F104" s="50"/>
      <c r="G104" s="15">
        <v>4</v>
      </c>
      <c r="H104" s="16"/>
      <c r="I104" s="15"/>
      <c r="J104" s="16"/>
      <c r="K104" s="15"/>
      <c r="L104" s="14"/>
      <c r="M104" s="15"/>
      <c r="N104" s="14"/>
      <c r="O104" s="15"/>
      <c r="P104" s="50"/>
      <c r="Q104" s="23"/>
      <c r="R104" s="14"/>
      <c r="S104" s="23"/>
      <c r="T104" s="14"/>
      <c r="U104" s="23"/>
      <c r="V104" s="14"/>
      <c r="W104" s="23"/>
      <c r="X104" s="14"/>
      <c r="Y104" s="23"/>
      <c r="Z104" s="124">
        <f>IF(SUM(E104:Y104)=0,0,SUM(E104:Y104))</f>
        <v>4</v>
      </c>
      <c r="AA104" s="121"/>
      <c r="AB104" s="65">
        <f>IF(BA104=0,"",RANK(BA104,BA$81:BA$120))</f>
        <v>22</v>
      </c>
      <c r="AC104" s="136" t="s">
        <v>151</v>
      </c>
      <c r="AD104" s="50">
        <v>37.799999999999997</v>
      </c>
      <c r="AE104" s="251" t="s">
        <v>43</v>
      </c>
      <c r="AF104" s="23">
        <v>4</v>
      </c>
      <c r="AG104" s="50"/>
      <c r="AH104" s="15">
        <v>1</v>
      </c>
      <c r="AI104" s="16"/>
      <c r="AJ104" s="15"/>
      <c r="AK104" s="16"/>
      <c r="AL104" s="15"/>
      <c r="AM104" s="14"/>
      <c r="AN104" s="15"/>
      <c r="AO104" s="14"/>
      <c r="AP104" s="15"/>
      <c r="AQ104" s="50"/>
      <c r="AR104" s="23"/>
      <c r="AS104" s="14"/>
      <c r="AT104" s="23"/>
      <c r="AU104" s="14"/>
      <c r="AV104" s="23"/>
      <c r="AW104" s="14"/>
      <c r="AX104" s="23"/>
      <c r="AY104" s="14"/>
      <c r="AZ104" s="23"/>
      <c r="BA104" s="124">
        <f>IF(SUM(AF104:AZ104)=0,0,SUM(AF104:AZ104))</f>
        <v>5</v>
      </c>
    </row>
    <row r="105" spans="1:53" ht="18.75" x14ac:dyDescent="0.25">
      <c r="A105" s="65">
        <f>IF(Z105=0,"",RANK(Z105,Z$81:Z$120))</f>
        <v>23</v>
      </c>
      <c r="B105" s="136" t="s">
        <v>238</v>
      </c>
      <c r="C105" s="50">
        <v>25.3</v>
      </c>
      <c r="D105" s="251" t="s">
        <v>7</v>
      </c>
      <c r="E105" s="23">
        <v>3</v>
      </c>
      <c r="F105" s="50"/>
      <c r="G105" s="15">
        <v>1</v>
      </c>
      <c r="H105" s="16"/>
      <c r="I105" s="15"/>
      <c r="J105" s="16"/>
      <c r="K105" s="15"/>
      <c r="L105" s="14"/>
      <c r="M105" s="15"/>
      <c r="N105" s="14"/>
      <c r="O105" s="15"/>
      <c r="P105" s="50"/>
      <c r="Q105" s="23"/>
      <c r="R105" s="14"/>
      <c r="S105" s="23"/>
      <c r="T105" s="14"/>
      <c r="U105" s="23"/>
      <c r="V105" s="14"/>
      <c r="W105" s="23"/>
      <c r="X105" s="14"/>
      <c r="Y105" s="23"/>
      <c r="Z105" s="124">
        <f>IF(SUM(E105:Y105)=0,0,SUM(E105:Y105))</f>
        <v>4</v>
      </c>
      <c r="AA105" s="121"/>
      <c r="AB105" s="65">
        <f>IF(BA105=0,"",RANK(BA105,BA$81:BA$120))</f>
        <v>25</v>
      </c>
      <c r="AC105" s="136" t="s">
        <v>152</v>
      </c>
      <c r="AD105" s="50">
        <v>24.1</v>
      </c>
      <c r="AE105" s="251" t="s">
        <v>43</v>
      </c>
      <c r="AF105" s="23">
        <v>4</v>
      </c>
      <c r="AG105" s="50"/>
      <c r="AH105" s="15"/>
      <c r="AI105" s="16"/>
      <c r="AJ105" s="15"/>
      <c r="AK105" s="16"/>
      <c r="AL105" s="15"/>
      <c r="AM105" s="14"/>
      <c r="AN105" s="15"/>
      <c r="AO105" s="14"/>
      <c r="AP105" s="15"/>
      <c r="AQ105" s="50"/>
      <c r="AR105" s="23"/>
      <c r="AS105" s="14"/>
      <c r="AT105" s="23"/>
      <c r="AU105" s="14"/>
      <c r="AV105" s="23"/>
      <c r="AW105" s="14"/>
      <c r="AX105" s="23"/>
      <c r="AY105" s="14"/>
      <c r="AZ105" s="23"/>
      <c r="BA105" s="124">
        <f>IF(SUM(AF105:AZ105)=0,0,SUM(AF105:AZ105))</f>
        <v>4</v>
      </c>
    </row>
    <row r="106" spans="1:53" ht="18.75" x14ac:dyDescent="0.25">
      <c r="A106" s="65">
        <f>IF(Z106=0,"",RANK(Z106,Z$81:Z$120))</f>
        <v>26</v>
      </c>
      <c r="B106" s="136" t="s">
        <v>147</v>
      </c>
      <c r="C106" s="50">
        <v>29.2</v>
      </c>
      <c r="D106" s="251" t="s">
        <v>43</v>
      </c>
      <c r="E106" s="23">
        <v>3</v>
      </c>
      <c r="F106" s="50"/>
      <c r="G106" s="15"/>
      <c r="H106" s="16"/>
      <c r="I106" s="15"/>
      <c r="J106" s="16"/>
      <c r="K106" s="15"/>
      <c r="L106" s="14"/>
      <c r="M106" s="15"/>
      <c r="N106" s="14"/>
      <c r="O106" s="15"/>
      <c r="P106" s="50"/>
      <c r="Q106" s="23"/>
      <c r="R106" s="14"/>
      <c r="S106" s="23"/>
      <c r="T106" s="14"/>
      <c r="U106" s="23"/>
      <c r="V106" s="14"/>
      <c r="W106" s="23"/>
      <c r="X106" s="14"/>
      <c r="Y106" s="23"/>
      <c r="Z106" s="124">
        <f>IF(SUM(E106:Y106)=0,0,SUM(E106:Y106))</f>
        <v>3</v>
      </c>
      <c r="AA106" s="121"/>
      <c r="AB106" s="65">
        <f>IF(BA106=0,"",RANK(BA106,BA$81:BA$120))</f>
        <v>25</v>
      </c>
      <c r="AC106" s="136" t="s">
        <v>154</v>
      </c>
      <c r="AD106" s="50">
        <v>27.7</v>
      </c>
      <c r="AE106" s="251" t="s">
        <v>45</v>
      </c>
      <c r="AF106" s="23">
        <v>4</v>
      </c>
      <c r="AG106" s="50"/>
      <c r="AH106" s="15"/>
      <c r="AI106" s="16"/>
      <c r="AJ106" s="15"/>
      <c r="AK106" s="16"/>
      <c r="AL106" s="15"/>
      <c r="AM106" s="14"/>
      <c r="AN106" s="15"/>
      <c r="AO106" s="14"/>
      <c r="AP106" s="15"/>
      <c r="AQ106" s="50"/>
      <c r="AR106" s="23"/>
      <c r="AS106" s="14"/>
      <c r="AT106" s="23"/>
      <c r="AU106" s="14"/>
      <c r="AV106" s="23"/>
      <c r="AW106" s="14"/>
      <c r="AX106" s="23"/>
      <c r="AY106" s="14"/>
      <c r="AZ106" s="23"/>
      <c r="BA106" s="124">
        <f>IF(SUM(AF106:AZ106)=0,0,SUM(AF106:AZ106))</f>
        <v>4</v>
      </c>
    </row>
    <row r="107" spans="1:53" ht="18.75" x14ac:dyDescent="0.25">
      <c r="A107" s="65">
        <f>IF(Z107=0,"",RANK(Z107,Z$81:Z$120))</f>
        <v>27</v>
      </c>
      <c r="B107" s="136" t="s">
        <v>319</v>
      </c>
      <c r="C107" s="50">
        <v>30.5</v>
      </c>
      <c r="D107" s="251" t="s">
        <v>7</v>
      </c>
      <c r="E107" s="23"/>
      <c r="F107" s="50">
        <v>2</v>
      </c>
      <c r="G107" s="15"/>
      <c r="H107" s="16"/>
      <c r="I107" s="15"/>
      <c r="J107" s="16"/>
      <c r="K107" s="15"/>
      <c r="L107" s="14"/>
      <c r="M107" s="15"/>
      <c r="N107" s="14"/>
      <c r="O107" s="15"/>
      <c r="P107" s="50"/>
      <c r="Q107" s="23"/>
      <c r="R107" s="14"/>
      <c r="S107" s="23"/>
      <c r="T107" s="14"/>
      <c r="U107" s="23"/>
      <c r="V107" s="14"/>
      <c r="W107" s="23"/>
      <c r="X107" s="14"/>
      <c r="Y107" s="23"/>
      <c r="Z107" s="124">
        <f>IF(SUM(E107:Y107)=0,0,SUM(E107:Y107))</f>
        <v>2</v>
      </c>
      <c r="AA107" s="121"/>
      <c r="AB107" s="65">
        <f>IF(BA107=0,"",RANK(BA107,BA$81:BA$120))</f>
        <v>25</v>
      </c>
      <c r="AC107" s="136" t="s">
        <v>149</v>
      </c>
      <c r="AD107" s="50">
        <v>27.9</v>
      </c>
      <c r="AE107" s="251" t="s">
        <v>6</v>
      </c>
      <c r="AF107" s="23">
        <v>4</v>
      </c>
      <c r="AG107" s="50"/>
      <c r="AH107" s="15"/>
      <c r="AI107" s="16"/>
      <c r="AJ107" s="15"/>
      <c r="AK107" s="16"/>
      <c r="AL107" s="15"/>
      <c r="AM107" s="14"/>
      <c r="AN107" s="15"/>
      <c r="AO107" s="14"/>
      <c r="AP107" s="15"/>
      <c r="AQ107" s="50"/>
      <c r="AR107" s="23"/>
      <c r="AS107" s="14"/>
      <c r="AT107" s="23"/>
      <c r="AU107" s="14"/>
      <c r="AV107" s="23"/>
      <c r="AW107" s="14"/>
      <c r="AX107" s="23"/>
      <c r="AY107" s="14"/>
      <c r="AZ107" s="23"/>
      <c r="BA107" s="124">
        <f>IF(SUM(AF107:AZ107)=0,0,SUM(AF107:AZ107))</f>
        <v>4</v>
      </c>
    </row>
    <row r="108" spans="1:53" ht="18.75" x14ac:dyDescent="0.25">
      <c r="A108" s="65">
        <f>IF(Z108=0,"",RANK(Z108,Z$81:Z$120))</f>
        <v>27</v>
      </c>
      <c r="B108" s="136" t="s">
        <v>296</v>
      </c>
      <c r="C108" s="50">
        <v>26.6</v>
      </c>
      <c r="D108" s="251" t="s">
        <v>22</v>
      </c>
      <c r="E108" s="23"/>
      <c r="F108" s="50">
        <v>2</v>
      </c>
      <c r="G108" s="15"/>
      <c r="H108" s="16"/>
      <c r="I108" s="15"/>
      <c r="J108" s="16"/>
      <c r="K108" s="15"/>
      <c r="L108" s="14"/>
      <c r="M108" s="15"/>
      <c r="N108" s="14"/>
      <c r="O108" s="15"/>
      <c r="P108" s="50"/>
      <c r="Q108" s="23"/>
      <c r="R108" s="14"/>
      <c r="S108" s="23"/>
      <c r="T108" s="14"/>
      <c r="U108" s="23"/>
      <c r="V108" s="14"/>
      <c r="W108" s="23"/>
      <c r="X108" s="14"/>
      <c r="Y108" s="23"/>
      <c r="Z108" s="124">
        <f>IF(SUM(E108:Y108)=0,0,SUM(E108:Y108))</f>
        <v>2</v>
      </c>
      <c r="AA108" s="121"/>
      <c r="AB108" s="65">
        <f>IF(BA108=0,"",RANK(BA108,BA$81:BA$120))</f>
        <v>28</v>
      </c>
      <c r="AC108" s="136" t="s">
        <v>319</v>
      </c>
      <c r="AD108" s="50">
        <v>30.5</v>
      </c>
      <c r="AE108" s="251" t="s">
        <v>7</v>
      </c>
      <c r="AF108" s="23"/>
      <c r="AG108" s="50">
        <v>3</v>
      </c>
      <c r="AH108" s="15"/>
      <c r="AI108" s="16"/>
      <c r="AJ108" s="15"/>
      <c r="AK108" s="16"/>
      <c r="AL108" s="15"/>
      <c r="AM108" s="14"/>
      <c r="AN108" s="15"/>
      <c r="AO108" s="14"/>
      <c r="AP108" s="15"/>
      <c r="AQ108" s="50"/>
      <c r="AR108" s="23"/>
      <c r="AS108" s="14"/>
      <c r="AT108" s="23"/>
      <c r="AU108" s="14"/>
      <c r="AV108" s="23"/>
      <c r="AW108" s="14"/>
      <c r="AX108" s="23"/>
      <c r="AY108" s="14"/>
      <c r="AZ108" s="23"/>
      <c r="BA108" s="124">
        <f>IF(SUM(AF108:AZ108)=0,0,SUM(AF108:AZ108))</f>
        <v>3</v>
      </c>
    </row>
    <row r="109" spans="1:53" ht="18.75" x14ac:dyDescent="0.25">
      <c r="A109" s="65">
        <f>IF(Z109=0,"",RANK(Z109,Z$81:Z$120))</f>
        <v>27</v>
      </c>
      <c r="B109" s="136" t="s">
        <v>247</v>
      </c>
      <c r="C109" s="50">
        <v>26.5</v>
      </c>
      <c r="D109" s="251" t="s">
        <v>45</v>
      </c>
      <c r="E109" s="23"/>
      <c r="F109" s="50">
        <v>2</v>
      </c>
      <c r="G109" s="15"/>
      <c r="H109" s="16"/>
      <c r="I109" s="15"/>
      <c r="J109" s="16"/>
      <c r="K109" s="15"/>
      <c r="L109" s="14"/>
      <c r="M109" s="15"/>
      <c r="N109" s="14"/>
      <c r="O109" s="15"/>
      <c r="P109" s="50"/>
      <c r="Q109" s="23"/>
      <c r="R109" s="14"/>
      <c r="S109" s="23"/>
      <c r="T109" s="14"/>
      <c r="U109" s="23"/>
      <c r="V109" s="14"/>
      <c r="W109" s="23"/>
      <c r="X109" s="14"/>
      <c r="Y109" s="23"/>
      <c r="Z109" s="124">
        <f>IF(SUM(E109:Y109)=0,0,SUM(E109:Y109))</f>
        <v>2</v>
      </c>
      <c r="AA109" s="121"/>
      <c r="AB109" s="65">
        <f>IF(BA109=0,"",RANK(BA109,BA$81:BA$120))</f>
        <v>29</v>
      </c>
      <c r="AC109" s="136" t="s">
        <v>321</v>
      </c>
      <c r="AD109" s="50">
        <v>28</v>
      </c>
      <c r="AE109" s="251" t="s">
        <v>49</v>
      </c>
      <c r="AF109" s="23"/>
      <c r="AG109" s="50"/>
      <c r="AH109" s="15">
        <v>2</v>
      </c>
      <c r="AI109" s="16"/>
      <c r="AJ109" s="15"/>
      <c r="AK109" s="16"/>
      <c r="AL109" s="15"/>
      <c r="AM109" s="14"/>
      <c r="AN109" s="15"/>
      <c r="AO109" s="14"/>
      <c r="AP109" s="15"/>
      <c r="AQ109" s="50"/>
      <c r="AR109" s="23"/>
      <c r="AS109" s="14"/>
      <c r="AT109" s="23"/>
      <c r="AU109" s="14"/>
      <c r="AV109" s="23"/>
      <c r="AW109" s="14"/>
      <c r="AX109" s="23"/>
      <c r="AY109" s="14"/>
      <c r="AZ109" s="23"/>
      <c r="BA109" s="124">
        <f>IF(SUM(AF109:AZ109)=0,0,SUM(AF109:AZ109))</f>
        <v>2</v>
      </c>
    </row>
    <row r="110" spans="1:53" ht="18.75" x14ac:dyDescent="0.25">
      <c r="A110" s="65">
        <f>IF(Z110=0,"",RANK(Z110,Z$81:Z$120))</f>
        <v>27</v>
      </c>
      <c r="B110" s="136" t="s">
        <v>320</v>
      </c>
      <c r="C110" s="50">
        <v>25.6</v>
      </c>
      <c r="D110" s="251" t="s">
        <v>48</v>
      </c>
      <c r="E110" s="23"/>
      <c r="F110" s="50">
        <v>2</v>
      </c>
      <c r="G110" s="15"/>
      <c r="H110" s="16"/>
      <c r="I110" s="15"/>
      <c r="J110" s="16"/>
      <c r="K110" s="15"/>
      <c r="L110" s="14"/>
      <c r="M110" s="15"/>
      <c r="N110" s="14"/>
      <c r="O110" s="15"/>
      <c r="P110" s="50"/>
      <c r="Q110" s="23"/>
      <c r="R110" s="14"/>
      <c r="S110" s="23"/>
      <c r="T110" s="14"/>
      <c r="U110" s="23"/>
      <c r="V110" s="14"/>
      <c r="W110" s="23"/>
      <c r="X110" s="14"/>
      <c r="Y110" s="23"/>
      <c r="Z110" s="124">
        <f>IF(SUM(E110:Y110)=0,0,SUM(E110:Y110))</f>
        <v>2</v>
      </c>
      <c r="AA110" s="121"/>
      <c r="AB110" s="65">
        <f>IF(BA110=0,"",RANK(BA110,BA$81:BA$120))</f>
        <v>30</v>
      </c>
      <c r="AC110" s="136" t="s">
        <v>157</v>
      </c>
      <c r="AD110" s="50">
        <v>25.9</v>
      </c>
      <c r="AE110" s="251" t="s">
        <v>49</v>
      </c>
      <c r="AF110" s="23"/>
      <c r="AG110" s="50"/>
      <c r="AH110" s="15">
        <v>1</v>
      </c>
      <c r="AI110" s="16"/>
      <c r="AJ110" s="15"/>
      <c r="AK110" s="16"/>
      <c r="AL110" s="15"/>
      <c r="AM110" s="14"/>
      <c r="AN110" s="15"/>
      <c r="AO110" s="14"/>
      <c r="AP110" s="15"/>
      <c r="AQ110" s="50"/>
      <c r="AR110" s="23"/>
      <c r="AS110" s="14"/>
      <c r="AT110" s="23"/>
      <c r="AU110" s="14"/>
      <c r="AV110" s="23"/>
      <c r="AW110" s="14"/>
      <c r="AX110" s="23"/>
      <c r="AY110" s="14"/>
      <c r="AZ110" s="23"/>
      <c r="BA110" s="124">
        <f>IF(SUM(AF110:AZ110)=0,0,SUM(AF110:AZ110))</f>
        <v>1</v>
      </c>
    </row>
    <row r="111" spans="1:53" ht="18.75" x14ac:dyDescent="0.25">
      <c r="A111" s="65">
        <f>IF(Z111=0,"",RANK(Z111,Z$81:Z$120))</f>
        <v>27</v>
      </c>
      <c r="B111" s="136" t="s">
        <v>152</v>
      </c>
      <c r="C111" s="50">
        <v>24.1</v>
      </c>
      <c r="D111" s="251" t="s">
        <v>43</v>
      </c>
      <c r="E111" s="23"/>
      <c r="F111" s="50">
        <v>2</v>
      </c>
      <c r="G111" s="15"/>
      <c r="H111" s="16"/>
      <c r="I111" s="15"/>
      <c r="J111" s="16"/>
      <c r="K111" s="15"/>
      <c r="L111" s="14"/>
      <c r="M111" s="15"/>
      <c r="N111" s="14"/>
      <c r="O111" s="15"/>
      <c r="P111" s="50"/>
      <c r="Q111" s="23"/>
      <c r="R111" s="14"/>
      <c r="S111" s="23"/>
      <c r="T111" s="14"/>
      <c r="U111" s="23"/>
      <c r="V111" s="14"/>
      <c r="W111" s="23"/>
      <c r="X111" s="14"/>
      <c r="Y111" s="23"/>
      <c r="Z111" s="124">
        <f>IF(SUM(E111:Y111)=0,0,SUM(E111:Y111))</f>
        <v>2</v>
      </c>
      <c r="AA111" s="121"/>
      <c r="AB111" s="65">
        <f>IF(BA111=0,"",RANK(BA111,BA$81:BA$120))</f>
        <v>30</v>
      </c>
      <c r="AC111" s="136" t="s">
        <v>164</v>
      </c>
      <c r="AD111" s="50">
        <v>26.8</v>
      </c>
      <c r="AE111" s="251" t="s">
        <v>42</v>
      </c>
      <c r="AF111" s="23"/>
      <c r="AG111" s="50"/>
      <c r="AH111" s="15">
        <v>1</v>
      </c>
      <c r="AI111" s="16"/>
      <c r="AJ111" s="15"/>
      <c r="AK111" s="16"/>
      <c r="AL111" s="15"/>
      <c r="AM111" s="14"/>
      <c r="AN111" s="15"/>
      <c r="AO111" s="14"/>
      <c r="AP111" s="15"/>
      <c r="AQ111" s="50"/>
      <c r="AR111" s="23"/>
      <c r="AS111" s="14"/>
      <c r="AT111" s="23"/>
      <c r="AU111" s="14"/>
      <c r="AV111" s="23"/>
      <c r="AW111" s="14"/>
      <c r="AX111" s="23"/>
      <c r="AY111" s="14"/>
      <c r="AZ111" s="23"/>
      <c r="BA111" s="124">
        <f>IF(SUM(AF111:AZ111)=0,0,SUM(AF111:AZ111))</f>
        <v>1</v>
      </c>
    </row>
    <row r="112" spans="1:53" ht="18.75" x14ac:dyDescent="0.25">
      <c r="A112" s="65">
        <f>IF(Z112=0,"",RANK(Z112,Z$81:Z$120))</f>
        <v>27</v>
      </c>
      <c r="B112" s="136" t="s">
        <v>297</v>
      </c>
      <c r="C112" s="50">
        <v>24</v>
      </c>
      <c r="D112" s="251" t="s">
        <v>45</v>
      </c>
      <c r="E112" s="23"/>
      <c r="F112" s="50">
        <v>2</v>
      </c>
      <c r="G112" s="15"/>
      <c r="H112" s="16"/>
      <c r="I112" s="15"/>
      <c r="J112" s="16"/>
      <c r="K112" s="15"/>
      <c r="L112" s="14"/>
      <c r="M112" s="15"/>
      <c r="N112" s="14"/>
      <c r="O112" s="15"/>
      <c r="P112" s="50"/>
      <c r="Q112" s="23"/>
      <c r="R112" s="14"/>
      <c r="S112" s="23"/>
      <c r="T112" s="14"/>
      <c r="U112" s="23"/>
      <c r="V112" s="14"/>
      <c r="W112" s="23"/>
      <c r="X112" s="14"/>
      <c r="Y112" s="23"/>
      <c r="Z112" s="124">
        <f>IF(SUM(E112:Y112)=0,0,SUM(E112:Y112))</f>
        <v>2</v>
      </c>
      <c r="AA112" s="121"/>
      <c r="AB112" s="65">
        <f>IF(BA112=0,"",RANK(BA112,BA$81:BA$120))</f>
        <v>30</v>
      </c>
      <c r="AC112" s="136" t="s">
        <v>169</v>
      </c>
      <c r="AD112" s="50">
        <v>30.2</v>
      </c>
      <c r="AE112" s="251" t="s">
        <v>47</v>
      </c>
      <c r="AF112" s="23"/>
      <c r="AG112" s="50"/>
      <c r="AH112" s="15">
        <v>1</v>
      </c>
      <c r="AI112" s="16"/>
      <c r="AJ112" s="15"/>
      <c r="AK112" s="16"/>
      <c r="AL112" s="15"/>
      <c r="AM112" s="14"/>
      <c r="AN112" s="15"/>
      <c r="AO112" s="14"/>
      <c r="AP112" s="15"/>
      <c r="AQ112" s="50"/>
      <c r="AR112" s="23"/>
      <c r="AS112" s="14"/>
      <c r="AT112" s="23"/>
      <c r="AU112" s="14"/>
      <c r="AV112" s="23"/>
      <c r="AW112" s="14"/>
      <c r="AX112" s="23"/>
      <c r="AY112" s="14"/>
      <c r="AZ112" s="23"/>
      <c r="BA112" s="124">
        <f>IF(SUM(AF112:AZ112)=0,0,SUM(AF112:AZ112))</f>
        <v>1</v>
      </c>
    </row>
    <row r="113" spans="1:53" ht="18.75" x14ac:dyDescent="0.25">
      <c r="A113" s="65">
        <f>IF(Z113=0,"",RANK(Z113,Z$81:Z$120))</f>
        <v>33</v>
      </c>
      <c r="B113" s="136" t="s">
        <v>327</v>
      </c>
      <c r="C113" s="50">
        <v>30.3</v>
      </c>
      <c r="D113" s="251" t="s">
        <v>43</v>
      </c>
      <c r="E113" s="23"/>
      <c r="F113" s="50"/>
      <c r="G113" s="15">
        <v>1</v>
      </c>
      <c r="H113" s="16"/>
      <c r="I113" s="15"/>
      <c r="J113" s="16"/>
      <c r="K113" s="15"/>
      <c r="L113" s="14"/>
      <c r="M113" s="15"/>
      <c r="N113" s="14"/>
      <c r="O113" s="15"/>
      <c r="P113" s="50"/>
      <c r="Q113" s="23"/>
      <c r="R113" s="14"/>
      <c r="S113" s="23"/>
      <c r="T113" s="14"/>
      <c r="U113" s="23"/>
      <c r="V113" s="14"/>
      <c r="W113" s="23"/>
      <c r="X113" s="14"/>
      <c r="Y113" s="23"/>
      <c r="Z113" s="124">
        <f>IF(SUM(E113:Y113)=0,0,SUM(E113:Y113))</f>
        <v>1</v>
      </c>
      <c r="AA113" s="121"/>
      <c r="AB113" s="65" t="str">
        <f>IF(BA113=0,"",RANK(BA113,BA$81:BA$120))</f>
        <v/>
      </c>
      <c r="AC113" s="136"/>
      <c r="AD113" s="50"/>
      <c r="AE113" s="251"/>
      <c r="AF113" s="23"/>
      <c r="AG113" s="50"/>
      <c r="AH113" s="15"/>
      <c r="AI113" s="16"/>
      <c r="AJ113" s="15"/>
      <c r="AK113" s="16"/>
      <c r="AL113" s="15"/>
      <c r="AM113" s="14"/>
      <c r="AN113" s="15"/>
      <c r="AO113" s="14"/>
      <c r="AP113" s="15"/>
      <c r="AQ113" s="50"/>
      <c r="AR113" s="23"/>
      <c r="AS113" s="14"/>
      <c r="AT113" s="23"/>
      <c r="AU113" s="14"/>
      <c r="AV113" s="23"/>
      <c r="AW113" s="14"/>
      <c r="AX113" s="23"/>
      <c r="AY113" s="14"/>
      <c r="AZ113" s="23"/>
      <c r="BA113" s="124"/>
    </row>
    <row r="114" spans="1:53" ht="18.75" x14ac:dyDescent="0.25">
      <c r="A114" s="65">
        <f>IF(Z114=0,"",RANK(Z114,Z$81:Z$120))</f>
        <v>33</v>
      </c>
      <c r="B114" s="136" t="s">
        <v>166</v>
      </c>
      <c r="C114" s="50">
        <v>27.6</v>
      </c>
      <c r="D114" s="251" t="s">
        <v>22</v>
      </c>
      <c r="E114" s="23"/>
      <c r="F114" s="50"/>
      <c r="G114" s="15">
        <v>1</v>
      </c>
      <c r="H114" s="16"/>
      <c r="I114" s="15"/>
      <c r="J114" s="16"/>
      <c r="K114" s="15"/>
      <c r="L114" s="14"/>
      <c r="M114" s="15"/>
      <c r="N114" s="14"/>
      <c r="O114" s="15"/>
      <c r="P114" s="50"/>
      <c r="Q114" s="23"/>
      <c r="R114" s="14"/>
      <c r="S114" s="23"/>
      <c r="T114" s="14"/>
      <c r="U114" s="23"/>
      <c r="V114" s="14"/>
      <c r="W114" s="23"/>
      <c r="X114" s="14"/>
      <c r="Y114" s="23"/>
      <c r="Z114" s="124">
        <f>IF(SUM(E114:Y114)=0,0,SUM(E114:Y114))</f>
        <v>1</v>
      </c>
      <c r="AA114" s="121"/>
      <c r="AB114" s="65" t="str">
        <f>IF(BA114=0,"",RANK(BA114,BA$81:BA$120))</f>
        <v/>
      </c>
      <c r="AC114" s="136"/>
      <c r="AD114" s="50"/>
      <c r="AE114" s="251"/>
      <c r="AF114" s="23"/>
      <c r="AG114" s="50"/>
      <c r="AH114" s="15"/>
      <c r="AI114" s="16"/>
      <c r="AJ114" s="15"/>
      <c r="AK114" s="16"/>
      <c r="AL114" s="15"/>
      <c r="AM114" s="14"/>
      <c r="AN114" s="15"/>
      <c r="AO114" s="14"/>
      <c r="AP114" s="15"/>
      <c r="AQ114" s="50"/>
      <c r="AR114" s="23"/>
      <c r="AS114" s="14"/>
      <c r="AT114" s="23"/>
      <c r="AU114" s="14"/>
      <c r="AV114" s="23"/>
      <c r="AW114" s="14"/>
      <c r="AX114" s="23"/>
      <c r="AY114" s="14"/>
      <c r="AZ114" s="23"/>
      <c r="BA114" s="124"/>
    </row>
    <row r="115" spans="1:53" ht="18.75" x14ac:dyDescent="0.25">
      <c r="A115" s="65">
        <f>IF(Z115=0,"",RANK(Z115,Z$81:Z$120))</f>
        <v>33</v>
      </c>
      <c r="B115" s="136" t="s">
        <v>164</v>
      </c>
      <c r="C115" s="50">
        <v>26.8</v>
      </c>
      <c r="D115" s="251" t="s">
        <v>42</v>
      </c>
      <c r="E115" s="23"/>
      <c r="F115" s="50"/>
      <c r="G115" s="15">
        <v>1</v>
      </c>
      <c r="H115" s="16"/>
      <c r="I115" s="15"/>
      <c r="J115" s="16"/>
      <c r="K115" s="15"/>
      <c r="L115" s="14"/>
      <c r="M115" s="15"/>
      <c r="N115" s="14"/>
      <c r="O115" s="15"/>
      <c r="P115" s="50"/>
      <c r="Q115" s="23"/>
      <c r="R115" s="14"/>
      <c r="S115" s="23"/>
      <c r="T115" s="14"/>
      <c r="U115" s="23"/>
      <c r="V115" s="14"/>
      <c r="W115" s="23"/>
      <c r="X115" s="14"/>
      <c r="Y115" s="23"/>
      <c r="Z115" s="124">
        <f>IF(SUM(E115:Y115)=0,0,SUM(E115:Y115))</f>
        <v>1</v>
      </c>
      <c r="AA115" s="121"/>
      <c r="AB115" s="65" t="str">
        <f>IF(BA115=0,"",RANK(BA115,BA$81:BA$120))</f>
        <v/>
      </c>
      <c r="AC115" s="136"/>
      <c r="AD115" s="50"/>
      <c r="AE115" s="251"/>
      <c r="AF115" s="23"/>
      <c r="AG115" s="50"/>
      <c r="AH115" s="15"/>
      <c r="AI115" s="16"/>
      <c r="AJ115" s="15"/>
      <c r="AK115" s="16"/>
      <c r="AL115" s="15"/>
      <c r="AM115" s="14"/>
      <c r="AN115" s="15"/>
      <c r="AO115" s="14"/>
      <c r="AP115" s="15"/>
      <c r="AQ115" s="50"/>
      <c r="AR115" s="23"/>
      <c r="AS115" s="14"/>
      <c r="AT115" s="23"/>
      <c r="AU115" s="14"/>
      <c r="AV115" s="23"/>
      <c r="AW115" s="14"/>
      <c r="AX115" s="23"/>
      <c r="AY115" s="14"/>
      <c r="AZ115" s="23"/>
      <c r="BA115" s="124"/>
    </row>
    <row r="116" spans="1:53" ht="18.75" x14ac:dyDescent="0.25">
      <c r="A116" s="65">
        <f>IF(Z116=0,"",RANK(Z116,Z$81:Z$120))</f>
        <v>33</v>
      </c>
      <c r="B116" s="136" t="s">
        <v>249</v>
      </c>
      <c r="C116" s="50">
        <v>24.4</v>
      </c>
      <c r="D116" s="251" t="s">
        <v>32</v>
      </c>
      <c r="E116" s="23"/>
      <c r="F116" s="50"/>
      <c r="G116" s="15">
        <v>1</v>
      </c>
      <c r="H116" s="16"/>
      <c r="I116" s="15"/>
      <c r="J116" s="16"/>
      <c r="K116" s="15"/>
      <c r="L116" s="14"/>
      <c r="M116" s="15"/>
      <c r="N116" s="14"/>
      <c r="O116" s="15"/>
      <c r="P116" s="50"/>
      <c r="Q116" s="23"/>
      <c r="R116" s="14"/>
      <c r="S116" s="23"/>
      <c r="T116" s="14"/>
      <c r="U116" s="23"/>
      <c r="V116" s="14"/>
      <c r="W116" s="23"/>
      <c r="X116" s="14"/>
      <c r="Y116" s="23"/>
      <c r="Z116" s="124">
        <f>IF(SUM(E116:Y116)=0,0,SUM(E116:Y116))</f>
        <v>1</v>
      </c>
      <c r="AA116" s="121"/>
      <c r="AB116" s="65" t="str">
        <f>IF(BA116=0,"",RANK(BA116,BA$81:BA$120))</f>
        <v/>
      </c>
      <c r="AC116" s="136"/>
      <c r="AD116" s="50"/>
      <c r="AE116" s="251"/>
      <c r="AF116" s="23"/>
      <c r="AG116" s="50"/>
      <c r="AH116" s="15"/>
      <c r="AI116" s="16"/>
      <c r="AJ116" s="15"/>
      <c r="AK116" s="16"/>
      <c r="AL116" s="15"/>
      <c r="AM116" s="14"/>
      <c r="AN116" s="15"/>
      <c r="AO116" s="14"/>
      <c r="AP116" s="15"/>
      <c r="AQ116" s="50"/>
      <c r="AR116" s="23"/>
      <c r="AS116" s="14"/>
      <c r="AT116" s="23"/>
      <c r="AU116" s="14"/>
      <c r="AV116" s="23"/>
      <c r="AW116" s="14"/>
      <c r="AX116" s="23"/>
      <c r="AY116" s="14"/>
      <c r="AZ116" s="23"/>
      <c r="BA116" s="124"/>
    </row>
    <row r="117" spans="1:53" ht="18.75" x14ac:dyDescent="0.25">
      <c r="A117" s="65">
        <f>IF(Z117=0,"",RANK(Z117,Z$81:Z$120))</f>
        <v>33</v>
      </c>
      <c r="B117" s="136" t="s">
        <v>150</v>
      </c>
      <c r="C117" s="50">
        <v>24.4</v>
      </c>
      <c r="D117" s="251" t="s">
        <v>101</v>
      </c>
      <c r="E117" s="23"/>
      <c r="F117" s="50"/>
      <c r="G117" s="15">
        <v>1</v>
      </c>
      <c r="H117" s="16"/>
      <c r="I117" s="15"/>
      <c r="J117" s="16"/>
      <c r="K117" s="15"/>
      <c r="L117" s="14"/>
      <c r="M117" s="15"/>
      <c r="N117" s="14"/>
      <c r="O117" s="15"/>
      <c r="P117" s="50"/>
      <c r="Q117" s="23"/>
      <c r="R117" s="14"/>
      <c r="S117" s="23"/>
      <c r="T117" s="14"/>
      <c r="U117" s="23"/>
      <c r="V117" s="14"/>
      <c r="W117" s="23"/>
      <c r="X117" s="14"/>
      <c r="Y117" s="23"/>
      <c r="Z117" s="124">
        <f>IF(SUM(E117:Y117)=0,0,SUM(E117:Y117))</f>
        <v>1</v>
      </c>
      <c r="AA117" s="121"/>
      <c r="AB117" s="65" t="str">
        <f>IF(BA117=0,"",RANK(BA117,BA$81:BA$120))</f>
        <v/>
      </c>
      <c r="AC117" s="136"/>
      <c r="AD117" s="50"/>
      <c r="AE117" s="251"/>
      <c r="AF117" s="23"/>
      <c r="AG117" s="50"/>
      <c r="AH117" s="15"/>
      <c r="AI117" s="16"/>
      <c r="AJ117" s="15"/>
      <c r="AK117" s="16"/>
      <c r="AL117" s="15"/>
      <c r="AM117" s="14"/>
      <c r="AN117" s="15"/>
      <c r="AO117" s="14"/>
      <c r="AP117" s="15"/>
      <c r="AQ117" s="50"/>
      <c r="AR117" s="23"/>
      <c r="AS117" s="14"/>
      <c r="AT117" s="23"/>
      <c r="AU117" s="14"/>
      <c r="AV117" s="23"/>
      <c r="AW117" s="14"/>
      <c r="AX117" s="23"/>
      <c r="AY117" s="14"/>
      <c r="AZ117" s="23"/>
      <c r="BA117" s="124"/>
    </row>
    <row r="118" spans="1:53" ht="15" customHeight="1" x14ac:dyDescent="0.25">
      <c r="A118" s="65">
        <f>IF(Z118=0,"",RANK(Z118,Z$81:Z$120))</f>
        <v>33</v>
      </c>
      <c r="B118" s="136" t="s">
        <v>103</v>
      </c>
      <c r="C118" s="50">
        <v>24.3</v>
      </c>
      <c r="D118" s="251" t="s">
        <v>101</v>
      </c>
      <c r="E118" s="23"/>
      <c r="F118" s="50"/>
      <c r="G118" s="15">
        <v>1</v>
      </c>
      <c r="H118" s="16"/>
      <c r="I118" s="15"/>
      <c r="J118" s="16"/>
      <c r="K118" s="15"/>
      <c r="L118" s="14"/>
      <c r="M118" s="15"/>
      <c r="N118" s="14"/>
      <c r="O118" s="15"/>
      <c r="P118" s="50"/>
      <c r="Q118" s="23"/>
      <c r="R118" s="14"/>
      <c r="S118" s="23"/>
      <c r="T118" s="14"/>
      <c r="U118" s="23"/>
      <c r="V118" s="14"/>
      <c r="W118" s="23"/>
      <c r="X118" s="14"/>
      <c r="Y118" s="23"/>
      <c r="Z118" s="124">
        <f>IF(SUM(E118:Y118)=0,0,SUM(E118:Y118))</f>
        <v>1</v>
      </c>
      <c r="AA118" s="121"/>
      <c r="AB118" s="65" t="str">
        <f>IF(BA118=0,"",RANK(BA118,BA$81:BA$120))</f>
        <v/>
      </c>
      <c r="AC118" s="136"/>
      <c r="AD118" s="50"/>
      <c r="AE118" s="251"/>
      <c r="AF118" s="23"/>
      <c r="AG118" s="50"/>
      <c r="AH118" s="15"/>
      <c r="AI118" s="16"/>
      <c r="AJ118" s="15"/>
      <c r="AK118" s="16"/>
      <c r="AL118" s="15"/>
      <c r="AM118" s="14"/>
      <c r="AN118" s="15"/>
      <c r="AO118" s="14"/>
      <c r="AP118" s="15"/>
      <c r="AQ118" s="50"/>
      <c r="AR118" s="23"/>
      <c r="AS118" s="14"/>
      <c r="AT118" s="23"/>
      <c r="AU118" s="14"/>
      <c r="AV118" s="23"/>
      <c r="AW118" s="14"/>
      <c r="AX118" s="23"/>
      <c r="AY118" s="14"/>
      <c r="AZ118" s="23"/>
      <c r="BA118" s="124"/>
    </row>
    <row r="119" spans="1:53" ht="18.75" x14ac:dyDescent="0.25">
      <c r="A119" s="65" t="str">
        <f>IF(Z119=0,"",RANK(Z119,Z$81:Z$120))</f>
        <v/>
      </c>
      <c r="B119" s="136"/>
      <c r="C119" s="50"/>
      <c r="D119" s="251"/>
      <c r="E119" s="23"/>
      <c r="F119" s="50"/>
      <c r="G119" s="15"/>
      <c r="H119" s="16"/>
      <c r="I119" s="15"/>
      <c r="J119" s="16"/>
      <c r="K119" s="15"/>
      <c r="L119" s="14"/>
      <c r="M119" s="15"/>
      <c r="N119" s="14"/>
      <c r="O119" s="15"/>
      <c r="P119" s="50"/>
      <c r="Q119" s="23"/>
      <c r="R119" s="14"/>
      <c r="S119" s="23"/>
      <c r="T119" s="14"/>
      <c r="U119" s="23"/>
      <c r="V119" s="14"/>
      <c r="W119" s="23"/>
      <c r="X119" s="14"/>
      <c r="Y119" s="23"/>
      <c r="Z119" s="124">
        <f>IF(SUM(E119:Y119)=0,0,SUM(E119:Y119))</f>
        <v>0</v>
      </c>
      <c r="AA119" s="121"/>
      <c r="AB119" s="65" t="str">
        <f>IF(BA119=0,"",RANK(BA119,BA$81:BA$120))</f>
        <v/>
      </c>
      <c r="AC119" s="136"/>
      <c r="AD119" s="50"/>
      <c r="AE119" s="251"/>
      <c r="AF119" s="23"/>
      <c r="AG119" s="50"/>
      <c r="AH119" s="15"/>
      <c r="AI119" s="16"/>
      <c r="AJ119" s="15"/>
      <c r="AK119" s="16"/>
      <c r="AL119" s="15"/>
      <c r="AM119" s="14"/>
      <c r="AN119" s="15"/>
      <c r="AO119" s="14"/>
      <c r="AP119" s="15"/>
      <c r="AQ119" s="50"/>
      <c r="AR119" s="23"/>
      <c r="AS119" s="14"/>
      <c r="AT119" s="23"/>
      <c r="AU119" s="14"/>
      <c r="AV119" s="23"/>
      <c r="AW119" s="14"/>
      <c r="AX119" s="23"/>
      <c r="AY119" s="14"/>
      <c r="AZ119" s="23"/>
      <c r="BA119" s="124"/>
    </row>
    <row r="120" spans="1:53" ht="19.5" thickBot="1" x14ac:dyDescent="0.3">
      <c r="A120" s="65" t="str">
        <f>IF(Z120=0,"",RANK(Z120,Z$81:Z$120))</f>
        <v/>
      </c>
      <c r="B120" s="136"/>
      <c r="C120" s="50"/>
      <c r="D120" s="251"/>
      <c r="E120" s="23"/>
      <c r="F120" s="50"/>
      <c r="G120" s="15"/>
      <c r="H120" s="16"/>
      <c r="I120" s="15"/>
      <c r="J120" s="16"/>
      <c r="K120" s="15"/>
      <c r="L120" s="14"/>
      <c r="M120" s="15"/>
      <c r="N120" s="14"/>
      <c r="O120" s="15"/>
      <c r="P120" s="50"/>
      <c r="Q120" s="23"/>
      <c r="R120" s="14"/>
      <c r="S120" s="23"/>
      <c r="T120" s="14"/>
      <c r="U120" s="23"/>
      <c r="V120" s="14"/>
      <c r="W120" s="23"/>
      <c r="X120" s="14"/>
      <c r="Y120" s="23"/>
      <c r="Z120" s="124">
        <f>IF(SUM(E120:Y120)=0,0,SUM(E120:Y120))</f>
        <v>0</v>
      </c>
      <c r="AA120" s="121"/>
      <c r="AB120" s="65" t="str">
        <f>IF(BA120=0,"",RANK(BA120,BA$81:BA$120))</f>
        <v/>
      </c>
      <c r="AC120" s="136"/>
      <c r="AD120" s="50"/>
      <c r="AE120" s="251"/>
      <c r="AF120" s="23"/>
      <c r="AG120" s="50"/>
      <c r="AH120" s="15"/>
      <c r="AI120" s="16"/>
      <c r="AJ120" s="15"/>
      <c r="AK120" s="16"/>
      <c r="AL120" s="15"/>
      <c r="AM120" s="14"/>
      <c r="AN120" s="15"/>
      <c r="AO120" s="14"/>
      <c r="AP120" s="15"/>
      <c r="AQ120" s="50"/>
      <c r="AR120" s="23"/>
      <c r="AS120" s="14"/>
      <c r="AT120" s="23"/>
      <c r="AU120" s="14"/>
      <c r="AV120" s="23"/>
      <c r="AW120" s="14"/>
      <c r="AX120" s="23"/>
      <c r="AY120" s="14"/>
      <c r="AZ120" s="23"/>
      <c r="BA120" s="124"/>
    </row>
    <row r="121" spans="1:53" ht="16.5" hidden="1" thickBot="1" x14ac:dyDescent="0.3">
      <c r="A121" s="68"/>
      <c r="C121" s="36"/>
      <c r="D121" s="73"/>
      <c r="E121" s="33"/>
      <c r="F121" s="33"/>
      <c r="G121" s="36"/>
      <c r="H121" s="36"/>
      <c r="I121" s="36"/>
      <c r="J121" s="34"/>
      <c r="K121" s="35"/>
      <c r="L121" s="33"/>
      <c r="M121" s="33"/>
      <c r="N121" s="33"/>
      <c r="O121" s="33"/>
      <c r="P121" s="33"/>
      <c r="Q121" s="36"/>
      <c r="R121" s="36"/>
      <c r="S121" s="33"/>
      <c r="T121" s="33"/>
      <c r="U121" s="33"/>
      <c r="V121" s="33"/>
      <c r="W121" s="33"/>
      <c r="X121" s="33"/>
      <c r="Y121" s="33"/>
      <c r="Z121" s="69"/>
      <c r="AA121" s="69"/>
      <c r="AB121" s="67"/>
      <c r="AC121" s="52"/>
      <c r="AD121" s="51"/>
      <c r="AE121" s="75"/>
      <c r="AF121" s="39"/>
      <c r="AG121" s="39"/>
      <c r="AH121" s="39"/>
      <c r="AI121" s="46"/>
      <c r="AJ121" s="47"/>
      <c r="AK121" s="46"/>
      <c r="AL121" s="47"/>
      <c r="AM121" s="47"/>
      <c r="AN121" s="47"/>
      <c r="AO121" s="47"/>
      <c r="AP121" s="39"/>
      <c r="AQ121" s="39"/>
      <c r="AR121" s="38"/>
      <c r="AS121" s="38"/>
      <c r="AT121" s="39"/>
      <c r="AU121" s="39"/>
      <c r="AV121" s="39"/>
      <c r="AW121" s="39"/>
      <c r="AX121" s="39"/>
      <c r="AY121" s="39"/>
      <c r="AZ121" s="38"/>
      <c r="BA121" s="71"/>
    </row>
    <row r="122" spans="1:53" ht="18" customHeight="1" x14ac:dyDescent="0.25">
      <c r="A122" s="205" t="s">
        <v>89</v>
      </c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7"/>
      <c r="AA122" s="69"/>
      <c r="AB122" s="208" t="s">
        <v>90</v>
      </c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10"/>
    </row>
    <row r="123" spans="1:53" ht="18.75" hidden="1" x14ac:dyDescent="0.25">
      <c r="A123" s="65"/>
      <c r="B123" s="136"/>
      <c r="C123" s="50"/>
      <c r="D123" s="137"/>
      <c r="E123" s="23"/>
      <c r="F123" s="50"/>
      <c r="G123" s="15"/>
      <c r="H123" s="16"/>
      <c r="I123" s="15"/>
      <c r="J123" s="16"/>
      <c r="K123" s="15"/>
      <c r="L123" s="14"/>
      <c r="M123" s="15"/>
      <c r="N123" s="14"/>
      <c r="O123" s="15"/>
      <c r="P123" s="50"/>
      <c r="Q123" s="23"/>
      <c r="R123" s="14"/>
      <c r="S123" s="23"/>
      <c r="T123" s="14"/>
      <c r="U123" s="23"/>
      <c r="V123" s="14"/>
      <c r="W123" s="23"/>
      <c r="X123" s="14"/>
      <c r="Y123" s="23"/>
      <c r="Z123" s="124"/>
      <c r="AA123" s="121"/>
      <c r="AB123" s="65"/>
      <c r="AC123" s="136"/>
      <c r="AD123" s="50"/>
      <c r="AE123" s="137"/>
      <c r="AF123" s="23"/>
      <c r="AG123" s="50"/>
      <c r="AH123" s="15"/>
      <c r="AI123" s="16"/>
      <c r="AJ123" s="15"/>
      <c r="AK123" s="16"/>
      <c r="AL123" s="15"/>
      <c r="AM123" s="14"/>
      <c r="AN123" s="15"/>
      <c r="AO123" s="14"/>
      <c r="AP123" s="15"/>
      <c r="AQ123" s="50"/>
      <c r="AR123" s="23"/>
      <c r="AS123" s="14"/>
      <c r="AT123" s="23"/>
      <c r="AU123" s="14"/>
      <c r="AV123" s="23"/>
      <c r="AW123" s="14"/>
      <c r="AX123" s="23"/>
      <c r="AY123" s="14"/>
      <c r="AZ123" s="23"/>
      <c r="BA123" s="124"/>
    </row>
    <row r="124" spans="1:53" ht="18.75" x14ac:dyDescent="0.25">
      <c r="A124" s="65">
        <f>IF(Z124=0,"",RANK(Z124,Z$124:Z$153))</f>
        <v>1</v>
      </c>
      <c r="B124" s="136" t="s">
        <v>179</v>
      </c>
      <c r="C124" s="50">
        <v>25.8</v>
      </c>
      <c r="D124" s="200" t="s">
        <v>45</v>
      </c>
      <c r="E124" s="198">
        <v>10</v>
      </c>
      <c r="F124" s="50">
        <v>6</v>
      </c>
      <c r="G124" s="249">
        <v>17</v>
      </c>
      <c r="H124" s="16"/>
      <c r="I124" s="15"/>
      <c r="J124" s="16"/>
      <c r="K124" s="15"/>
      <c r="L124" s="14"/>
      <c r="M124" s="15"/>
      <c r="N124" s="14"/>
      <c r="O124" s="15"/>
      <c r="P124" s="50"/>
      <c r="Q124" s="23"/>
      <c r="R124" s="14"/>
      <c r="S124" s="23"/>
      <c r="T124" s="14"/>
      <c r="U124" s="23"/>
      <c r="V124" s="14"/>
      <c r="W124" s="23"/>
      <c r="X124" s="14"/>
      <c r="Y124" s="23"/>
      <c r="Z124" s="124">
        <f>IF(SUM(E124:Y124)=0,0,SUM(E124:Y124))</f>
        <v>33</v>
      </c>
      <c r="AA124" s="121"/>
      <c r="AB124" s="65">
        <f>IF(BA124=0,"",RANK(BA124,BA$124:BA$153))</f>
        <v>1</v>
      </c>
      <c r="AC124" s="136" t="s">
        <v>172</v>
      </c>
      <c r="AD124" s="50">
        <v>25.9</v>
      </c>
      <c r="AE124" s="200" t="s">
        <v>48</v>
      </c>
      <c r="AF124" s="197">
        <v>15</v>
      </c>
      <c r="AG124" s="50">
        <v>12</v>
      </c>
      <c r="AH124" s="15"/>
      <c r="AI124" s="16"/>
      <c r="AJ124" s="15"/>
      <c r="AK124" s="16"/>
      <c r="AL124" s="15"/>
      <c r="AM124" s="14"/>
      <c r="AN124" s="15"/>
      <c r="AO124" s="14"/>
      <c r="AP124" s="15"/>
      <c r="AQ124" s="50"/>
      <c r="AR124" s="23"/>
      <c r="AS124" s="14"/>
      <c r="AT124" s="23"/>
      <c r="AU124" s="14"/>
      <c r="AV124" s="23"/>
      <c r="AW124" s="14"/>
      <c r="AX124" s="23"/>
      <c r="AY124" s="14"/>
      <c r="AZ124" s="23"/>
      <c r="BA124" s="124">
        <f>IF(SUM(AF124:AZ124)=0,0,SUM(AF124:AZ124))</f>
        <v>27</v>
      </c>
    </row>
    <row r="125" spans="1:53" ht="18.75" x14ac:dyDescent="0.25">
      <c r="A125" s="65">
        <f>IF(Z125=0,"",RANK(Z125,Z$124:Z$153))</f>
        <v>2</v>
      </c>
      <c r="B125" s="136" t="s">
        <v>255</v>
      </c>
      <c r="C125" s="50">
        <v>20.7</v>
      </c>
      <c r="D125" s="200" t="s">
        <v>45</v>
      </c>
      <c r="E125" s="199">
        <v>14</v>
      </c>
      <c r="F125" s="50">
        <v>9</v>
      </c>
      <c r="G125" s="15">
        <v>2</v>
      </c>
      <c r="H125" s="16"/>
      <c r="I125" s="15"/>
      <c r="J125" s="16"/>
      <c r="K125" s="15"/>
      <c r="L125" s="14"/>
      <c r="M125" s="15"/>
      <c r="N125" s="14"/>
      <c r="O125" s="15"/>
      <c r="P125" s="50"/>
      <c r="Q125" s="23"/>
      <c r="R125" s="14"/>
      <c r="S125" s="23"/>
      <c r="T125" s="14"/>
      <c r="U125" s="23"/>
      <c r="V125" s="14"/>
      <c r="W125" s="23"/>
      <c r="X125" s="14"/>
      <c r="Y125" s="23"/>
      <c r="Z125" s="124">
        <f>IF(SUM(E125:Y125)=0,0,SUM(E125:Y125))</f>
        <v>25</v>
      </c>
      <c r="AA125" s="121"/>
      <c r="AB125" s="65">
        <f>IF(BA125=0,"",RANK(BA125,BA$124:BA$153))</f>
        <v>2</v>
      </c>
      <c r="AC125" s="136" t="s">
        <v>255</v>
      </c>
      <c r="AD125" s="50">
        <v>20.7</v>
      </c>
      <c r="AE125" s="200" t="s">
        <v>45</v>
      </c>
      <c r="AF125" s="23">
        <v>8</v>
      </c>
      <c r="AG125" s="50">
        <v>10</v>
      </c>
      <c r="AH125" s="15">
        <v>6</v>
      </c>
      <c r="AI125" s="16"/>
      <c r="AJ125" s="15"/>
      <c r="AK125" s="16"/>
      <c r="AL125" s="15"/>
      <c r="AM125" s="14"/>
      <c r="AN125" s="15"/>
      <c r="AO125" s="14"/>
      <c r="AP125" s="15"/>
      <c r="AQ125" s="50"/>
      <c r="AR125" s="23"/>
      <c r="AS125" s="14"/>
      <c r="AT125" s="23"/>
      <c r="AU125" s="14"/>
      <c r="AV125" s="23"/>
      <c r="AW125" s="14"/>
      <c r="AX125" s="23"/>
      <c r="AY125" s="14"/>
      <c r="AZ125" s="23"/>
      <c r="BA125" s="124">
        <f>IF(SUM(AF125:AZ125)=0,0,SUM(AF125:AZ125))</f>
        <v>24</v>
      </c>
    </row>
    <row r="126" spans="1:53" ht="18.75" x14ac:dyDescent="0.25">
      <c r="A126" s="65">
        <f>IF(Z126=0,"",RANK(Z126,Z$124:Z$153))</f>
        <v>3</v>
      </c>
      <c r="B126" s="136" t="s">
        <v>172</v>
      </c>
      <c r="C126" s="50">
        <v>25.9</v>
      </c>
      <c r="D126" s="200" t="s">
        <v>48</v>
      </c>
      <c r="E126" s="23">
        <v>12</v>
      </c>
      <c r="F126" s="50">
        <v>10</v>
      </c>
      <c r="G126" s="15"/>
      <c r="H126" s="16"/>
      <c r="I126" s="15"/>
      <c r="J126" s="16"/>
      <c r="K126" s="15"/>
      <c r="L126" s="14"/>
      <c r="M126" s="15"/>
      <c r="N126" s="14"/>
      <c r="O126" s="15"/>
      <c r="P126" s="50"/>
      <c r="Q126" s="23"/>
      <c r="R126" s="14"/>
      <c r="S126" s="23"/>
      <c r="T126" s="14"/>
      <c r="U126" s="23"/>
      <c r="V126" s="14"/>
      <c r="W126" s="23"/>
      <c r="X126" s="14"/>
      <c r="Y126" s="23"/>
      <c r="Z126" s="124">
        <f>IF(SUM(E126:Y126)=0,0,SUM(E126:Y126))</f>
        <v>22</v>
      </c>
      <c r="AA126" s="121"/>
      <c r="AB126" s="65">
        <f>IF(BA126=0,"",RANK(BA126,BA$124:BA$153))</f>
        <v>3</v>
      </c>
      <c r="AC126" s="136" t="s">
        <v>179</v>
      </c>
      <c r="AD126" s="50">
        <v>25.8</v>
      </c>
      <c r="AE126" s="200" t="s">
        <v>45</v>
      </c>
      <c r="AF126" s="23"/>
      <c r="AG126" s="50">
        <v>8</v>
      </c>
      <c r="AH126" s="15">
        <v>9</v>
      </c>
      <c r="AI126" s="16"/>
      <c r="AJ126" s="15"/>
      <c r="AK126" s="16"/>
      <c r="AL126" s="15"/>
      <c r="AM126" s="14"/>
      <c r="AN126" s="15"/>
      <c r="AO126" s="14"/>
      <c r="AP126" s="15"/>
      <c r="AQ126" s="50"/>
      <c r="AR126" s="23"/>
      <c r="AS126" s="14"/>
      <c r="AT126" s="23"/>
      <c r="AU126" s="14"/>
      <c r="AV126" s="23"/>
      <c r="AW126" s="14"/>
      <c r="AX126" s="23"/>
      <c r="AY126" s="14"/>
      <c r="AZ126" s="23"/>
      <c r="BA126" s="124">
        <f>IF(SUM(AF126:AZ126)=0,0,SUM(AF126:AZ126))</f>
        <v>17</v>
      </c>
    </row>
    <row r="127" spans="1:53" ht="18.75" x14ac:dyDescent="0.25">
      <c r="A127" s="65">
        <f>IF(Z127=0,"",RANK(Z127,Z$124:Z$153))</f>
        <v>3</v>
      </c>
      <c r="B127" s="136" t="s">
        <v>269</v>
      </c>
      <c r="C127" s="198">
        <v>25.9</v>
      </c>
      <c r="D127" s="251" t="s">
        <v>48</v>
      </c>
      <c r="E127" s="23">
        <v>6</v>
      </c>
      <c r="F127" s="50">
        <v>12</v>
      </c>
      <c r="G127" s="15">
        <v>4</v>
      </c>
      <c r="H127" s="16"/>
      <c r="I127" s="15"/>
      <c r="J127" s="16"/>
      <c r="K127" s="15"/>
      <c r="L127" s="14"/>
      <c r="M127" s="15"/>
      <c r="N127" s="14"/>
      <c r="O127" s="15"/>
      <c r="P127" s="50"/>
      <c r="Q127" s="23"/>
      <c r="R127" s="14"/>
      <c r="S127" s="23"/>
      <c r="T127" s="14"/>
      <c r="U127" s="23"/>
      <c r="V127" s="14"/>
      <c r="W127" s="23"/>
      <c r="X127" s="14"/>
      <c r="Y127" s="23"/>
      <c r="Z127" s="124">
        <f>IF(SUM(E127:Y127)=0,0,SUM(E127:Y127))</f>
        <v>22</v>
      </c>
      <c r="AA127" s="121"/>
      <c r="AB127" s="65">
        <f>IF(BA127=0,"",RANK(BA127,BA$124:BA$153))</f>
        <v>3</v>
      </c>
      <c r="AC127" s="136" t="s">
        <v>269</v>
      </c>
      <c r="AD127" s="198">
        <v>25.9</v>
      </c>
      <c r="AE127" s="251" t="s">
        <v>48</v>
      </c>
      <c r="AF127" s="23">
        <v>1</v>
      </c>
      <c r="AG127" s="50">
        <v>8</v>
      </c>
      <c r="AH127" s="15">
        <v>8</v>
      </c>
      <c r="AI127" s="16"/>
      <c r="AJ127" s="15"/>
      <c r="AK127" s="16"/>
      <c r="AL127" s="15"/>
      <c r="AM127" s="14"/>
      <c r="AN127" s="15"/>
      <c r="AO127" s="14"/>
      <c r="AP127" s="15"/>
      <c r="AQ127" s="50"/>
      <c r="AR127" s="23"/>
      <c r="AS127" s="14"/>
      <c r="AT127" s="23"/>
      <c r="AU127" s="14"/>
      <c r="AV127" s="23"/>
      <c r="AW127" s="14"/>
      <c r="AX127" s="23"/>
      <c r="AY127" s="14"/>
      <c r="AZ127" s="23"/>
      <c r="BA127" s="124">
        <f>IF(SUM(AF127:AZ127)=0,0,SUM(AF127:AZ127))</f>
        <v>17</v>
      </c>
    </row>
    <row r="128" spans="1:53" ht="18.75" x14ac:dyDescent="0.25">
      <c r="A128" s="65">
        <f>IF(Z128=0,"",RANK(Z128,Z$124:Z$153))</f>
        <v>5</v>
      </c>
      <c r="B128" s="136" t="s">
        <v>334</v>
      </c>
      <c r="C128" s="50">
        <v>14.4</v>
      </c>
      <c r="D128" s="251" t="s">
        <v>49</v>
      </c>
      <c r="E128" s="23"/>
      <c r="F128" s="50"/>
      <c r="G128" s="249">
        <v>20</v>
      </c>
      <c r="H128" s="16"/>
      <c r="I128" s="15"/>
      <c r="J128" s="16"/>
      <c r="K128" s="15"/>
      <c r="L128" s="14"/>
      <c r="M128" s="15"/>
      <c r="N128" s="14"/>
      <c r="O128" s="15"/>
      <c r="P128" s="50"/>
      <c r="Q128" s="23"/>
      <c r="R128" s="14"/>
      <c r="S128" s="23"/>
      <c r="T128" s="14"/>
      <c r="U128" s="23"/>
      <c r="V128" s="14"/>
      <c r="W128" s="23"/>
      <c r="X128" s="14"/>
      <c r="Y128" s="23"/>
      <c r="Z128" s="124">
        <f>IF(SUM(E128:Y128)=0,0,SUM(E128:Y128))</f>
        <v>20</v>
      </c>
      <c r="AA128" s="121"/>
      <c r="AB128" s="65">
        <f>IF(BA128=0,"",RANK(BA128,BA$124:BA$153))</f>
        <v>5</v>
      </c>
      <c r="AC128" s="136" t="s">
        <v>257</v>
      </c>
      <c r="AD128" s="50">
        <v>23.2</v>
      </c>
      <c r="AE128" s="251" t="s">
        <v>6</v>
      </c>
      <c r="AF128" s="23">
        <v>6</v>
      </c>
      <c r="AG128" s="50">
        <v>10</v>
      </c>
      <c r="AH128" s="15"/>
      <c r="AI128" s="16"/>
      <c r="AJ128" s="15"/>
      <c r="AK128" s="16"/>
      <c r="AL128" s="15"/>
      <c r="AM128" s="14"/>
      <c r="AN128" s="15"/>
      <c r="AO128" s="14"/>
      <c r="AP128" s="15"/>
      <c r="AQ128" s="50"/>
      <c r="AR128" s="23"/>
      <c r="AS128" s="14"/>
      <c r="AT128" s="23"/>
      <c r="AU128" s="14"/>
      <c r="AV128" s="23"/>
      <c r="AW128" s="14"/>
      <c r="AX128" s="23"/>
      <c r="AY128" s="14"/>
      <c r="AZ128" s="23"/>
      <c r="BA128" s="124">
        <f>IF(SUM(AF128:AZ128)=0,0,SUM(AF128:AZ128))</f>
        <v>16</v>
      </c>
    </row>
    <row r="129" spans="1:53" ht="18.75" x14ac:dyDescent="0.25">
      <c r="A129" s="65">
        <f>IF(Z129=0,"",RANK(Z129,Z$124:Z$153))</f>
        <v>6</v>
      </c>
      <c r="B129" s="136" t="s">
        <v>254</v>
      </c>
      <c r="C129" s="50">
        <v>20.6</v>
      </c>
      <c r="D129" s="251" t="s">
        <v>46</v>
      </c>
      <c r="E129" s="23">
        <v>9</v>
      </c>
      <c r="F129" s="50">
        <v>9</v>
      </c>
      <c r="G129" s="15"/>
      <c r="H129" s="16"/>
      <c r="I129" s="15"/>
      <c r="J129" s="16"/>
      <c r="K129" s="15"/>
      <c r="L129" s="14"/>
      <c r="M129" s="15"/>
      <c r="N129" s="14"/>
      <c r="O129" s="15"/>
      <c r="P129" s="50"/>
      <c r="Q129" s="23"/>
      <c r="R129" s="14"/>
      <c r="S129" s="23"/>
      <c r="T129" s="14"/>
      <c r="U129" s="23"/>
      <c r="V129" s="14"/>
      <c r="W129" s="23"/>
      <c r="X129" s="14"/>
      <c r="Y129" s="23"/>
      <c r="Z129" s="124">
        <f>IF(SUM(E129:Y129)=0,0,SUM(E129:Y129))</f>
        <v>18</v>
      </c>
      <c r="AA129" s="121"/>
      <c r="AB129" s="65">
        <f>IF(BA129=0,"",RANK(BA129,BA$124:BA$153))</f>
        <v>6</v>
      </c>
      <c r="AC129" s="136" t="s">
        <v>356</v>
      </c>
      <c r="AD129" s="50">
        <v>17.8</v>
      </c>
      <c r="AE129" s="251" t="s">
        <v>49</v>
      </c>
      <c r="AF129" s="23"/>
      <c r="AG129" s="50"/>
      <c r="AH129" s="247">
        <v>15</v>
      </c>
      <c r="AI129" s="16"/>
      <c r="AJ129" s="15"/>
      <c r="AK129" s="16"/>
      <c r="AL129" s="15"/>
      <c r="AM129" s="14"/>
      <c r="AN129" s="15"/>
      <c r="AO129" s="14"/>
      <c r="AP129" s="15"/>
      <c r="AQ129" s="50"/>
      <c r="AR129" s="23"/>
      <c r="AS129" s="14"/>
      <c r="AT129" s="23"/>
      <c r="AU129" s="14"/>
      <c r="AV129" s="23"/>
      <c r="AW129" s="14"/>
      <c r="AX129" s="23"/>
      <c r="AY129" s="14"/>
      <c r="AZ129" s="23"/>
      <c r="BA129" s="124">
        <f>IF(SUM(AF129:AZ129)=0,0,SUM(AF129:AZ129))</f>
        <v>15</v>
      </c>
    </row>
    <row r="130" spans="1:53" ht="18.75" x14ac:dyDescent="0.25">
      <c r="A130" s="65">
        <f>IF(Z130=0,"",RANK(Z130,Z$124:Z$153))</f>
        <v>7</v>
      </c>
      <c r="B130" s="136" t="s">
        <v>263</v>
      </c>
      <c r="C130" s="198">
        <v>25.7</v>
      </c>
      <c r="D130" s="251" t="s">
        <v>6</v>
      </c>
      <c r="E130" s="23">
        <v>10</v>
      </c>
      <c r="F130" s="50">
        <v>7</v>
      </c>
      <c r="G130" s="15"/>
      <c r="H130" s="16"/>
      <c r="I130" s="15"/>
      <c r="J130" s="16"/>
      <c r="K130" s="15"/>
      <c r="L130" s="14"/>
      <c r="M130" s="15"/>
      <c r="N130" s="14"/>
      <c r="O130" s="15"/>
      <c r="P130" s="50"/>
      <c r="Q130" s="23"/>
      <c r="R130" s="14"/>
      <c r="S130" s="23"/>
      <c r="T130" s="14"/>
      <c r="U130" s="23"/>
      <c r="V130" s="14"/>
      <c r="W130" s="23"/>
      <c r="X130" s="14"/>
      <c r="Y130" s="23"/>
      <c r="Z130" s="124">
        <f>IF(SUM(E130:Y130)=0,0,SUM(E130:Y130))</f>
        <v>17</v>
      </c>
      <c r="AA130" s="121"/>
      <c r="AB130" s="65">
        <f>IF(BA130=0,"",RANK(BA130,BA$124:BA$153))</f>
        <v>6</v>
      </c>
      <c r="AC130" s="136" t="s">
        <v>260</v>
      </c>
      <c r="AD130" s="50">
        <v>25.6</v>
      </c>
      <c r="AE130" s="251" t="s">
        <v>46</v>
      </c>
      <c r="AF130" s="23"/>
      <c r="AG130" s="201">
        <v>15</v>
      </c>
      <c r="AH130" s="15"/>
      <c r="AI130" s="16"/>
      <c r="AJ130" s="15"/>
      <c r="AK130" s="16"/>
      <c r="AL130" s="15"/>
      <c r="AM130" s="14"/>
      <c r="AN130" s="15"/>
      <c r="AO130" s="14"/>
      <c r="AP130" s="15"/>
      <c r="AQ130" s="50"/>
      <c r="AR130" s="23"/>
      <c r="AS130" s="14"/>
      <c r="AT130" s="23"/>
      <c r="AU130" s="14"/>
      <c r="AV130" s="23"/>
      <c r="AW130" s="14"/>
      <c r="AX130" s="23"/>
      <c r="AY130" s="14"/>
      <c r="AZ130" s="23"/>
      <c r="BA130" s="124">
        <f>IF(SUM(AF130:AZ130)=0,0,SUM(AF130:AZ130))</f>
        <v>15</v>
      </c>
    </row>
    <row r="131" spans="1:53" ht="18.75" x14ac:dyDescent="0.25">
      <c r="A131" s="65">
        <f>IF(Z131=0,"",RANK(Z131,Z$124:Z$153))</f>
        <v>8</v>
      </c>
      <c r="B131" s="136" t="s">
        <v>171</v>
      </c>
      <c r="C131" s="50">
        <v>21.5</v>
      </c>
      <c r="D131" s="251" t="s">
        <v>101</v>
      </c>
      <c r="E131" s="197">
        <v>15</v>
      </c>
      <c r="F131" s="50"/>
      <c r="G131" s="15"/>
      <c r="H131" s="16"/>
      <c r="I131" s="15"/>
      <c r="J131" s="16"/>
      <c r="K131" s="15"/>
      <c r="L131" s="14"/>
      <c r="M131" s="15"/>
      <c r="N131" s="14"/>
      <c r="O131" s="15"/>
      <c r="P131" s="50"/>
      <c r="Q131" s="23"/>
      <c r="R131" s="14"/>
      <c r="S131" s="23"/>
      <c r="T131" s="14"/>
      <c r="U131" s="23"/>
      <c r="V131" s="14"/>
      <c r="W131" s="23"/>
      <c r="X131" s="14"/>
      <c r="Y131" s="23"/>
      <c r="Z131" s="124">
        <f>IF(SUM(E131:Y131)=0,0,SUM(E131:Y131))</f>
        <v>15</v>
      </c>
      <c r="AA131" s="121"/>
      <c r="AB131" s="65">
        <f>IF(BA131=0,"",RANK(BA131,BA$124:BA$153))</f>
        <v>8</v>
      </c>
      <c r="AC131" s="136" t="s">
        <v>254</v>
      </c>
      <c r="AD131" s="50">
        <v>20.6</v>
      </c>
      <c r="AE131" s="251" t="s">
        <v>46</v>
      </c>
      <c r="AF131" s="23">
        <v>10</v>
      </c>
      <c r="AG131" s="50">
        <v>4</v>
      </c>
      <c r="AH131" s="15"/>
      <c r="AI131" s="16"/>
      <c r="AJ131" s="15"/>
      <c r="AK131" s="16"/>
      <c r="AL131" s="15"/>
      <c r="AM131" s="14"/>
      <c r="AN131" s="15"/>
      <c r="AO131" s="14"/>
      <c r="AP131" s="15"/>
      <c r="AQ131" s="50"/>
      <c r="AR131" s="23"/>
      <c r="AS131" s="14"/>
      <c r="AT131" s="23"/>
      <c r="AU131" s="14"/>
      <c r="AV131" s="23"/>
      <c r="AW131" s="14"/>
      <c r="AX131" s="23"/>
      <c r="AY131" s="14"/>
      <c r="AZ131" s="23"/>
      <c r="BA131" s="124">
        <f>IF(SUM(AF131:AZ131)=0,0,SUM(AF131:AZ131))</f>
        <v>14</v>
      </c>
    </row>
    <row r="132" spans="1:53" ht="18.75" x14ac:dyDescent="0.25">
      <c r="A132" s="65">
        <f>IF(Z132=0,"",RANK(Z132,Z$124:Z$153))</f>
        <v>8</v>
      </c>
      <c r="B132" s="136" t="s">
        <v>305</v>
      </c>
      <c r="C132" s="50">
        <v>14.8</v>
      </c>
      <c r="D132" s="251" t="s">
        <v>42</v>
      </c>
      <c r="E132" s="23"/>
      <c r="F132" s="201">
        <v>15</v>
      </c>
      <c r="G132" s="15"/>
      <c r="H132" s="16"/>
      <c r="I132" s="15"/>
      <c r="J132" s="16"/>
      <c r="K132" s="15"/>
      <c r="L132" s="14"/>
      <c r="M132" s="15"/>
      <c r="N132" s="14"/>
      <c r="O132" s="15"/>
      <c r="P132" s="50"/>
      <c r="Q132" s="23"/>
      <c r="R132" s="14"/>
      <c r="S132" s="23"/>
      <c r="T132" s="14"/>
      <c r="U132" s="23"/>
      <c r="V132" s="14"/>
      <c r="W132" s="23"/>
      <c r="X132" s="14"/>
      <c r="Y132" s="23"/>
      <c r="Z132" s="124">
        <f>IF(SUM(E132:Y132)=0,0,SUM(E132:Y132))</f>
        <v>15</v>
      </c>
      <c r="AA132" s="121"/>
      <c r="AB132" s="65">
        <f>IF(BA132=0,"",RANK(BA132,BA$124:BA$153))</f>
        <v>9</v>
      </c>
      <c r="AC132" s="136" t="s">
        <v>263</v>
      </c>
      <c r="AD132" s="198">
        <v>25.7</v>
      </c>
      <c r="AE132" s="251" t="s">
        <v>6</v>
      </c>
      <c r="AF132" s="23">
        <v>5</v>
      </c>
      <c r="AG132" s="50">
        <v>8</v>
      </c>
      <c r="AH132" s="15"/>
      <c r="AI132" s="16"/>
      <c r="AJ132" s="15"/>
      <c r="AK132" s="16"/>
      <c r="AL132" s="15"/>
      <c r="AM132" s="14"/>
      <c r="AN132" s="15"/>
      <c r="AO132" s="14"/>
      <c r="AP132" s="15"/>
      <c r="AQ132" s="50"/>
      <c r="AR132" s="23"/>
      <c r="AS132" s="14"/>
      <c r="AT132" s="23"/>
      <c r="AU132" s="14"/>
      <c r="AV132" s="23"/>
      <c r="AW132" s="14"/>
      <c r="AX132" s="23"/>
      <c r="AY132" s="14"/>
      <c r="AZ132" s="23"/>
      <c r="BA132" s="124">
        <f>IF(SUM(AF132:AZ132)=0,0,SUM(AF132:AZ132))</f>
        <v>13</v>
      </c>
    </row>
    <row r="133" spans="1:53" ht="18.75" x14ac:dyDescent="0.25">
      <c r="A133" s="65">
        <f>IF(Z133=0,"",RANK(Z133,Z$124:Z$153))</f>
        <v>8</v>
      </c>
      <c r="B133" s="136" t="s">
        <v>333</v>
      </c>
      <c r="C133" s="50">
        <v>9.4</v>
      </c>
      <c r="D133" s="251" t="s">
        <v>49</v>
      </c>
      <c r="E133" s="23"/>
      <c r="F133" s="50"/>
      <c r="G133" s="247">
        <v>15</v>
      </c>
      <c r="H133" s="16"/>
      <c r="I133" s="15"/>
      <c r="J133" s="16"/>
      <c r="K133" s="15"/>
      <c r="L133" s="14"/>
      <c r="M133" s="15"/>
      <c r="N133" s="14"/>
      <c r="O133" s="15"/>
      <c r="P133" s="50"/>
      <c r="Q133" s="23"/>
      <c r="R133" s="14"/>
      <c r="S133" s="23"/>
      <c r="T133" s="14"/>
      <c r="U133" s="23"/>
      <c r="V133" s="14"/>
      <c r="W133" s="23"/>
      <c r="X133" s="14"/>
      <c r="Y133" s="23"/>
      <c r="Z133" s="124">
        <f>IF(SUM(E133:Y133)=0,0,SUM(E133:Y133))</f>
        <v>15</v>
      </c>
      <c r="AA133" s="121"/>
      <c r="AB133" s="65">
        <f>IF(BA133=0,"",RANK(BA133,BA$124:BA$153))</f>
        <v>10</v>
      </c>
      <c r="AC133" s="136" t="s">
        <v>253</v>
      </c>
      <c r="AD133" s="50">
        <v>19.899999999999999</v>
      </c>
      <c r="AE133" s="251" t="s">
        <v>21</v>
      </c>
      <c r="AF133" s="23">
        <v>12</v>
      </c>
      <c r="AG133" s="50"/>
      <c r="AH133" s="15"/>
      <c r="AI133" s="16"/>
      <c r="AJ133" s="15"/>
      <c r="AK133" s="16"/>
      <c r="AL133" s="15"/>
      <c r="AM133" s="14"/>
      <c r="AN133" s="15"/>
      <c r="AO133" s="14"/>
      <c r="AP133" s="15"/>
      <c r="AQ133" s="50"/>
      <c r="AR133" s="23"/>
      <c r="AS133" s="14"/>
      <c r="AT133" s="23"/>
      <c r="AU133" s="14"/>
      <c r="AV133" s="23"/>
      <c r="AW133" s="14"/>
      <c r="AX133" s="23"/>
      <c r="AY133" s="14"/>
      <c r="AZ133" s="23"/>
      <c r="BA133" s="124">
        <f>IF(SUM(AF133:AZ133)=0,0,SUM(AF133:AZ133))</f>
        <v>12</v>
      </c>
    </row>
    <row r="134" spans="1:53" ht="18.75" x14ac:dyDescent="0.25">
      <c r="A134" s="65">
        <f>IF(Z134=0,"",RANK(Z134,Z$124:Z$153))</f>
        <v>11</v>
      </c>
      <c r="B134" s="136" t="s">
        <v>258</v>
      </c>
      <c r="C134" s="50">
        <v>15.5</v>
      </c>
      <c r="D134" s="251" t="s">
        <v>46</v>
      </c>
      <c r="E134" s="198">
        <v>13</v>
      </c>
      <c r="F134" s="50"/>
      <c r="G134" s="15"/>
      <c r="H134" s="16"/>
      <c r="I134" s="15"/>
      <c r="J134" s="16"/>
      <c r="K134" s="15"/>
      <c r="L134" s="14"/>
      <c r="M134" s="15"/>
      <c r="N134" s="14"/>
      <c r="O134" s="15"/>
      <c r="P134" s="50"/>
      <c r="Q134" s="23"/>
      <c r="R134" s="14"/>
      <c r="S134" s="23"/>
      <c r="T134" s="14"/>
      <c r="U134" s="23"/>
      <c r="V134" s="14"/>
      <c r="W134" s="23"/>
      <c r="X134" s="14"/>
      <c r="Y134" s="23"/>
      <c r="Z134" s="124">
        <f>IF(SUM(E134:Y134)=0,0,SUM(E134:Y134))</f>
        <v>13</v>
      </c>
      <c r="AA134" s="121"/>
      <c r="AB134" s="65">
        <f>IF(BA134=0,"",RANK(BA134,BA$124:BA$153))</f>
        <v>10</v>
      </c>
      <c r="AC134" s="136" t="s">
        <v>278</v>
      </c>
      <c r="AD134" s="50">
        <v>24.3</v>
      </c>
      <c r="AE134" s="251" t="s">
        <v>49</v>
      </c>
      <c r="AF134" s="23"/>
      <c r="AG134" s="50"/>
      <c r="AH134" s="15">
        <v>12</v>
      </c>
      <c r="AI134" s="16"/>
      <c r="AJ134" s="15"/>
      <c r="AK134" s="16"/>
      <c r="AL134" s="15"/>
      <c r="AM134" s="14"/>
      <c r="AN134" s="15"/>
      <c r="AO134" s="14"/>
      <c r="AP134" s="15"/>
      <c r="AQ134" s="50"/>
      <c r="AR134" s="23"/>
      <c r="AS134" s="14"/>
      <c r="AT134" s="23"/>
      <c r="AU134" s="14"/>
      <c r="AV134" s="23"/>
      <c r="AW134" s="14"/>
      <c r="AX134" s="23"/>
      <c r="AY134" s="14"/>
      <c r="AZ134" s="23"/>
      <c r="BA134" s="124">
        <f>IF(SUM(AF134:AZ134)=0,0,SUM(AF134:AZ134))</f>
        <v>12</v>
      </c>
    </row>
    <row r="135" spans="1:53" ht="18.75" x14ac:dyDescent="0.25">
      <c r="A135" s="65">
        <f>IF(Z135=0,"",RANK(Z135,Z$124:Z$153))</f>
        <v>12</v>
      </c>
      <c r="B135" s="136" t="s">
        <v>260</v>
      </c>
      <c r="C135" s="50">
        <v>25.6</v>
      </c>
      <c r="D135" s="251" t="s">
        <v>46</v>
      </c>
      <c r="E135" s="23"/>
      <c r="F135" s="50">
        <v>12</v>
      </c>
      <c r="G135" s="15"/>
      <c r="H135" s="16"/>
      <c r="I135" s="15"/>
      <c r="J135" s="16"/>
      <c r="K135" s="15"/>
      <c r="L135" s="14"/>
      <c r="M135" s="15"/>
      <c r="N135" s="14"/>
      <c r="O135" s="15"/>
      <c r="P135" s="50"/>
      <c r="Q135" s="23"/>
      <c r="R135" s="14"/>
      <c r="S135" s="23"/>
      <c r="T135" s="14"/>
      <c r="U135" s="23"/>
      <c r="V135" s="14"/>
      <c r="W135" s="23"/>
      <c r="X135" s="14"/>
      <c r="Y135" s="23"/>
      <c r="Z135" s="124">
        <f>IF(SUM(E135:Y135)=0,0,SUM(E135:Y135))</f>
        <v>12</v>
      </c>
      <c r="AA135" s="121"/>
      <c r="AB135" s="65">
        <f>IF(BA135=0,"",RANK(BA135,BA$124:BA$153))</f>
        <v>12</v>
      </c>
      <c r="AC135" s="136" t="s">
        <v>178</v>
      </c>
      <c r="AD135" s="50">
        <v>25.8</v>
      </c>
      <c r="AE135" s="251" t="s">
        <v>101</v>
      </c>
      <c r="AF135" s="23">
        <v>3</v>
      </c>
      <c r="AG135" s="50">
        <v>8</v>
      </c>
      <c r="AH135" s="15"/>
      <c r="AI135" s="16"/>
      <c r="AJ135" s="15"/>
      <c r="AK135" s="16"/>
      <c r="AL135" s="15"/>
      <c r="AM135" s="14"/>
      <c r="AN135" s="15"/>
      <c r="AO135" s="14"/>
      <c r="AP135" s="15"/>
      <c r="AQ135" s="50"/>
      <c r="AR135" s="23"/>
      <c r="AS135" s="14"/>
      <c r="AT135" s="23"/>
      <c r="AU135" s="14"/>
      <c r="AV135" s="23"/>
      <c r="AW135" s="14"/>
      <c r="AX135" s="23"/>
      <c r="AY135" s="14"/>
      <c r="AZ135" s="23"/>
      <c r="BA135" s="124">
        <f>IF(SUM(AF135:AZ135)=0,0,SUM(AF135:AZ135))</f>
        <v>11</v>
      </c>
    </row>
    <row r="136" spans="1:53" ht="18.75" x14ac:dyDescent="0.25">
      <c r="A136" s="65">
        <f>IF(Z136=0,"",RANK(Z136,Z$124:Z$153))</f>
        <v>12</v>
      </c>
      <c r="B136" s="136" t="s">
        <v>253</v>
      </c>
      <c r="C136" s="50">
        <v>19.899999999999999</v>
      </c>
      <c r="D136" s="251" t="s">
        <v>21</v>
      </c>
      <c r="E136" s="23">
        <v>12</v>
      </c>
      <c r="F136" s="50"/>
      <c r="G136" s="15"/>
      <c r="H136" s="16"/>
      <c r="I136" s="15"/>
      <c r="J136" s="16"/>
      <c r="K136" s="15"/>
      <c r="L136" s="14"/>
      <c r="M136" s="15"/>
      <c r="N136" s="14"/>
      <c r="O136" s="15"/>
      <c r="P136" s="50"/>
      <c r="Q136" s="23"/>
      <c r="R136" s="14"/>
      <c r="S136" s="23"/>
      <c r="T136" s="14"/>
      <c r="U136" s="23"/>
      <c r="V136" s="14"/>
      <c r="W136" s="23"/>
      <c r="X136" s="14"/>
      <c r="Y136" s="23"/>
      <c r="Z136" s="124">
        <f>IF(SUM(E136:Y136)=0,0,SUM(E136:Y136))</f>
        <v>12</v>
      </c>
      <c r="AA136" s="121"/>
      <c r="AB136" s="65">
        <f>IF(BA136=0,"",RANK(BA136,BA$124:BA$153))</f>
        <v>13</v>
      </c>
      <c r="AC136" s="136" t="s">
        <v>333</v>
      </c>
      <c r="AD136" s="50">
        <v>9.4</v>
      </c>
      <c r="AE136" s="251" t="s">
        <v>49</v>
      </c>
      <c r="AF136" s="23"/>
      <c r="AG136" s="50"/>
      <c r="AH136" s="15">
        <v>10</v>
      </c>
      <c r="AI136" s="16"/>
      <c r="AJ136" s="15"/>
      <c r="AK136" s="16"/>
      <c r="AL136" s="15"/>
      <c r="AM136" s="14"/>
      <c r="AN136" s="15"/>
      <c r="AO136" s="14"/>
      <c r="AP136" s="15"/>
      <c r="AQ136" s="50"/>
      <c r="AR136" s="23"/>
      <c r="AS136" s="14"/>
      <c r="AT136" s="23"/>
      <c r="AU136" s="14"/>
      <c r="AV136" s="23"/>
      <c r="AW136" s="14"/>
      <c r="AX136" s="23"/>
      <c r="AY136" s="14"/>
      <c r="AZ136" s="23"/>
      <c r="BA136" s="124">
        <f>IF(SUM(AF136:AZ136)=0,0,SUM(AF136:AZ136))</f>
        <v>10</v>
      </c>
    </row>
    <row r="137" spans="1:53" ht="15" customHeight="1" x14ac:dyDescent="0.25">
      <c r="A137" s="65">
        <f>IF(Z137=0,"",RANK(Z137,Z$124:Z$153))</f>
        <v>12</v>
      </c>
      <c r="B137" s="136" t="s">
        <v>356</v>
      </c>
      <c r="C137" s="50">
        <v>17.8</v>
      </c>
      <c r="D137" s="251" t="s">
        <v>49</v>
      </c>
      <c r="E137" s="23"/>
      <c r="F137" s="50"/>
      <c r="G137" s="15">
        <v>12</v>
      </c>
      <c r="H137" s="16"/>
      <c r="I137" s="15"/>
      <c r="J137" s="16"/>
      <c r="K137" s="15"/>
      <c r="L137" s="14"/>
      <c r="M137" s="15"/>
      <c r="N137" s="14"/>
      <c r="O137" s="15"/>
      <c r="P137" s="50"/>
      <c r="Q137" s="23"/>
      <c r="R137" s="14"/>
      <c r="S137" s="23"/>
      <c r="T137" s="14"/>
      <c r="U137" s="23"/>
      <c r="V137" s="14"/>
      <c r="W137" s="23"/>
      <c r="X137" s="14"/>
      <c r="Y137" s="23"/>
      <c r="Z137" s="124">
        <f>IF(SUM(E137:Y137)=0,0,SUM(E137:Y137))</f>
        <v>12</v>
      </c>
      <c r="AA137" s="121"/>
      <c r="AB137" s="65">
        <f>IF(BA137=0,"",RANK(BA137,BA$124:BA$153))</f>
        <v>13</v>
      </c>
      <c r="AC137" s="136" t="s">
        <v>171</v>
      </c>
      <c r="AD137" s="50">
        <v>21.5</v>
      </c>
      <c r="AE137" s="251" t="s">
        <v>101</v>
      </c>
      <c r="AF137" s="23">
        <v>10</v>
      </c>
      <c r="AG137" s="50"/>
      <c r="AH137" s="15"/>
      <c r="AI137" s="16"/>
      <c r="AJ137" s="15"/>
      <c r="AK137" s="16"/>
      <c r="AL137" s="15"/>
      <c r="AM137" s="14"/>
      <c r="AN137" s="15"/>
      <c r="AO137" s="14"/>
      <c r="AP137" s="15"/>
      <c r="AQ137" s="50"/>
      <c r="AR137" s="23"/>
      <c r="AS137" s="14"/>
      <c r="AT137" s="23"/>
      <c r="AU137" s="14"/>
      <c r="AV137" s="23"/>
      <c r="AW137" s="14"/>
      <c r="AX137" s="23"/>
      <c r="AY137" s="14"/>
      <c r="AZ137" s="23"/>
      <c r="BA137" s="124">
        <f>IF(SUM(AF137:AZ137)=0,0,SUM(AF137:AZ137))</f>
        <v>10</v>
      </c>
    </row>
    <row r="138" spans="1:53" ht="18.75" x14ac:dyDescent="0.25">
      <c r="A138" s="65">
        <f>IF(Z138=0,"",RANK(Z138,Z$124:Z$153))</f>
        <v>15</v>
      </c>
      <c r="B138" s="136" t="s">
        <v>177</v>
      </c>
      <c r="C138" s="50">
        <v>18.100000000000001</v>
      </c>
      <c r="D138" s="251" t="s">
        <v>43</v>
      </c>
      <c r="E138" s="23"/>
      <c r="F138" s="50">
        <v>1</v>
      </c>
      <c r="G138" s="15">
        <v>9</v>
      </c>
      <c r="H138" s="16"/>
      <c r="I138" s="15"/>
      <c r="J138" s="16"/>
      <c r="K138" s="15"/>
      <c r="L138" s="14"/>
      <c r="M138" s="15"/>
      <c r="N138" s="14"/>
      <c r="O138" s="15"/>
      <c r="P138" s="50"/>
      <c r="Q138" s="23"/>
      <c r="R138" s="14"/>
      <c r="S138" s="23"/>
      <c r="T138" s="14"/>
      <c r="U138" s="23"/>
      <c r="V138" s="14"/>
      <c r="W138" s="23"/>
      <c r="X138" s="14"/>
      <c r="Y138" s="23"/>
      <c r="Z138" s="124">
        <f>IF(SUM(E138:Y138)=0,0,SUM(E138:Y138))</f>
        <v>10</v>
      </c>
      <c r="AA138" s="121"/>
      <c r="AB138" s="65">
        <f>IF(BA138=0,"",RANK(BA138,BA$124:BA$153))</f>
        <v>15</v>
      </c>
      <c r="AC138" s="136" t="s">
        <v>176</v>
      </c>
      <c r="AD138" s="50">
        <v>23.9</v>
      </c>
      <c r="AE138" s="251" t="s">
        <v>6</v>
      </c>
      <c r="AF138" s="23">
        <v>8</v>
      </c>
      <c r="AG138" s="50"/>
      <c r="AH138" s="15"/>
      <c r="AI138" s="16"/>
      <c r="AJ138" s="15"/>
      <c r="AK138" s="16"/>
      <c r="AL138" s="15"/>
      <c r="AM138" s="14"/>
      <c r="AN138" s="15"/>
      <c r="AO138" s="14"/>
      <c r="AP138" s="15"/>
      <c r="AQ138" s="50"/>
      <c r="AR138" s="23"/>
      <c r="AS138" s="14"/>
      <c r="AT138" s="23"/>
      <c r="AU138" s="14"/>
      <c r="AV138" s="23"/>
      <c r="AW138" s="14"/>
      <c r="AX138" s="23"/>
      <c r="AY138" s="14"/>
      <c r="AZ138" s="23"/>
      <c r="BA138" s="124">
        <f>IF(SUM(AF138:AZ138)=0,0,SUM(AF138:AZ138))</f>
        <v>8</v>
      </c>
    </row>
    <row r="139" spans="1:53" ht="18.75" x14ac:dyDescent="0.25">
      <c r="A139" s="65">
        <f>IF(Z139=0,"",RANK(Z139,Z$124:Z$153))</f>
        <v>15</v>
      </c>
      <c r="B139" s="136" t="s">
        <v>306</v>
      </c>
      <c r="C139" s="50">
        <v>17.100000000000001</v>
      </c>
      <c r="D139" s="251" t="s">
        <v>46</v>
      </c>
      <c r="E139" s="23"/>
      <c r="F139" s="50">
        <v>1</v>
      </c>
      <c r="G139" s="15">
        <v>9</v>
      </c>
      <c r="H139" s="16"/>
      <c r="I139" s="15"/>
      <c r="J139" s="16"/>
      <c r="K139" s="15"/>
      <c r="L139" s="14"/>
      <c r="M139" s="15"/>
      <c r="N139" s="14"/>
      <c r="O139" s="15"/>
      <c r="P139" s="50"/>
      <c r="Q139" s="23"/>
      <c r="R139" s="14"/>
      <c r="S139" s="23"/>
      <c r="T139" s="14"/>
      <c r="U139" s="23"/>
      <c r="V139" s="14"/>
      <c r="W139" s="23"/>
      <c r="X139" s="14"/>
      <c r="Y139" s="23"/>
      <c r="Z139" s="124">
        <f>IF(SUM(E139:Y139)=0,0,SUM(E139:Y139))</f>
        <v>10</v>
      </c>
      <c r="AA139" s="121"/>
      <c r="AB139" s="65">
        <f>IF(BA139=0,"",RANK(BA139,BA$124:BA$153))</f>
        <v>16</v>
      </c>
      <c r="AC139" s="136" t="s">
        <v>334</v>
      </c>
      <c r="AD139" s="50">
        <v>14.4</v>
      </c>
      <c r="AE139" s="251" t="s">
        <v>49</v>
      </c>
      <c r="AF139" s="23"/>
      <c r="AG139" s="50"/>
      <c r="AH139" s="15">
        <v>7</v>
      </c>
      <c r="AI139" s="16"/>
      <c r="AJ139" s="15"/>
      <c r="AK139" s="16"/>
      <c r="AL139" s="15"/>
      <c r="AM139" s="14"/>
      <c r="AN139" s="15"/>
      <c r="AO139" s="14"/>
      <c r="AP139" s="15"/>
      <c r="AQ139" s="50"/>
      <c r="AR139" s="23"/>
      <c r="AS139" s="14"/>
      <c r="AT139" s="23"/>
      <c r="AU139" s="14"/>
      <c r="AV139" s="23"/>
      <c r="AW139" s="14"/>
      <c r="AX139" s="23"/>
      <c r="AY139" s="14"/>
      <c r="AZ139" s="23"/>
      <c r="BA139" s="124">
        <f>IF(SUM(AF139:AZ139)=0,0,SUM(AF139:AZ139))</f>
        <v>7</v>
      </c>
    </row>
    <row r="140" spans="1:53" ht="18.75" x14ac:dyDescent="0.25">
      <c r="A140" s="65">
        <f>IF(Z140=0,"",RANK(Z140,Z$124:Z$153))</f>
        <v>17</v>
      </c>
      <c r="B140" s="136" t="s">
        <v>173</v>
      </c>
      <c r="C140" s="50">
        <v>24.7</v>
      </c>
      <c r="D140" s="251" t="s">
        <v>101</v>
      </c>
      <c r="E140" s="23">
        <v>9</v>
      </c>
      <c r="F140" s="50"/>
      <c r="G140" s="15"/>
      <c r="H140" s="16"/>
      <c r="I140" s="15"/>
      <c r="J140" s="16"/>
      <c r="K140" s="15"/>
      <c r="L140" s="14"/>
      <c r="M140" s="15"/>
      <c r="N140" s="14"/>
      <c r="O140" s="15"/>
      <c r="P140" s="50"/>
      <c r="Q140" s="23"/>
      <c r="R140" s="14"/>
      <c r="S140" s="23"/>
      <c r="T140" s="14"/>
      <c r="U140" s="23"/>
      <c r="V140" s="14"/>
      <c r="W140" s="23"/>
      <c r="X140" s="14"/>
      <c r="Y140" s="23"/>
      <c r="Z140" s="124">
        <f>IF(SUM(E140:Y140)=0,0,SUM(E140:Y140))</f>
        <v>9</v>
      </c>
      <c r="AA140" s="121"/>
      <c r="AB140" s="65">
        <f>IF(BA140=0,"",RANK(BA140,BA$124:BA$153))</f>
        <v>17</v>
      </c>
      <c r="AC140" s="136" t="s">
        <v>175</v>
      </c>
      <c r="AD140" s="50">
        <v>17.7</v>
      </c>
      <c r="AE140" s="251" t="s">
        <v>43</v>
      </c>
      <c r="AF140" s="23">
        <v>6</v>
      </c>
      <c r="AG140" s="50"/>
      <c r="AH140" s="15"/>
      <c r="AI140" s="16"/>
      <c r="AJ140" s="15"/>
      <c r="AK140" s="16"/>
      <c r="AL140" s="15"/>
      <c r="AM140" s="14"/>
      <c r="AN140" s="15"/>
      <c r="AO140" s="14"/>
      <c r="AP140" s="15"/>
      <c r="AQ140" s="50"/>
      <c r="AR140" s="23"/>
      <c r="AS140" s="14"/>
      <c r="AT140" s="23"/>
      <c r="AU140" s="14"/>
      <c r="AV140" s="23"/>
      <c r="AW140" s="14"/>
      <c r="AX140" s="23"/>
      <c r="AY140" s="14"/>
      <c r="AZ140" s="23"/>
      <c r="BA140" s="124">
        <f>IF(SUM(AF140:AZ140)=0,0,SUM(AF140:AZ140))</f>
        <v>6</v>
      </c>
    </row>
    <row r="141" spans="1:53" ht="18.75" x14ac:dyDescent="0.25">
      <c r="A141" s="65">
        <f>IF(Z141=0,"",RANK(Z141,Z$124:Z$153))</f>
        <v>17</v>
      </c>
      <c r="B141" s="136" t="s">
        <v>257</v>
      </c>
      <c r="C141" s="50">
        <v>23.2</v>
      </c>
      <c r="D141" s="251" t="s">
        <v>6</v>
      </c>
      <c r="E141" s="23">
        <v>3</v>
      </c>
      <c r="F141" s="50">
        <v>6</v>
      </c>
      <c r="G141" s="15"/>
      <c r="H141" s="16"/>
      <c r="I141" s="15"/>
      <c r="J141" s="16"/>
      <c r="K141" s="15"/>
      <c r="L141" s="14"/>
      <c r="M141" s="15"/>
      <c r="N141" s="14"/>
      <c r="O141" s="15"/>
      <c r="P141" s="50"/>
      <c r="Q141" s="23"/>
      <c r="R141" s="14"/>
      <c r="S141" s="23"/>
      <c r="T141" s="14"/>
      <c r="U141" s="23"/>
      <c r="V141" s="14"/>
      <c r="W141" s="23"/>
      <c r="X141" s="14"/>
      <c r="Y141" s="23"/>
      <c r="Z141" s="124">
        <f>IF(SUM(E141:Y141)=0,0,SUM(E141:Y141))</f>
        <v>9</v>
      </c>
      <c r="AA141" s="121"/>
      <c r="AB141" s="65">
        <f>IF(BA141=0,"",RANK(BA141,BA$124:BA$153))</f>
        <v>17</v>
      </c>
      <c r="AC141" s="136" t="s">
        <v>173</v>
      </c>
      <c r="AD141" s="50">
        <v>24.7</v>
      </c>
      <c r="AE141" s="251" t="s">
        <v>101</v>
      </c>
      <c r="AF141" s="23">
        <v>6</v>
      </c>
      <c r="AG141" s="50"/>
      <c r="AH141" s="15"/>
      <c r="AI141" s="16"/>
      <c r="AJ141" s="15"/>
      <c r="AK141" s="16"/>
      <c r="AL141" s="15"/>
      <c r="AM141" s="14"/>
      <c r="AN141" s="15"/>
      <c r="AO141" s="14"/>
      <c r="AP141" s="15"/>
      <c r="AQ141" s="50"/>
      <c r="AR141" s="23"/>
      <c r="AS141" s="14"/>
      <c r="AT141" s="23"/>
      <c r="AU141" s="14"/>
      <c r="AV141" s="23"/>
      <c r="AW141" s="14"/>
      <c r="AX141" s="23"/>
      <c r="AY141" s="14"/>
      <c r="AZ141" s="23"/>
      <c r="BA141" s="124">
        <f>IF(SUM(AF141:AZ141)=0,0,SUM(AF141:AZ141))</f>
        <v>6</v>
      </c>
    </row>
    <row r="142" spans="1:53" ht="18.75" x14ac:dyDescent="0.25">
      <c r="A142" s="65">
        <f>IF(Z142=0,"",RANK(Z142,Z$124:Z$153))</f>
        <v>17</v>
      </c>
      <c r="B142" s="136" t="s">
        <v>175</v>
      </c>
      <c r="C142" s="50">
        <v>17.7</v>
      </c>
      <c r="D142" s="251" t="s">
        <v>43</v>
      </c>
      <c r="E142" s="199">
        <v>9</v>
      </c>
      <c r="F142" s="50"/>
      <c r="G142" s="15"/>
      <c r="H142" s="16"/>
      <c r="I142" s="15"/>
      <c r="J142" s="16"/>
      <c r="K142" s="15"/>
      <c r="L142" s="14"/>
      <c r="M142" s="15"/>
      <c r="N142" s="14"/>
      <c r="O142" s="15"/>
      <c r="P142" s="50"/>
      <c r="Q142" s="23"/>
      <c r="R142" s="14"/>
      <c r="S142" s="23"/>
      <c r="T142" s="14"/>
      <c r="U142" s="23"/>
      <c r="V142" s="14"/>
      <c r="W142" s="23"/>
      <c r="X142" s="14"/>
      <c r="Y142" s="23"/>
      <c r="Z142" s="124">
        <f>IF(SUM(E142:Y142)=0,0,SUM(E142:Y142))</f>
        <v>9</v>
      </c>
      <c r="AA142" s="121"/>
      <c r="AB142" s="65">
        <f>IF(BA142=0,"",RANK(BA142,BA$124:BA$153))</f>
        <v>19</v>
      </c>
      <c r="AC142" s="136" t="s">
        <v>177</v>
      </c>
      <c r="AD142" s="50">
        <v>18.100000000000001</v>
      </c>
      <c r="AE142" s="251" t="s">
        <v>43</v>
      </c>
      <c r="AF142" s="23"/>
      <c r="AG142" s="50"/>
      <c r="AH142" s="15">
        <v>5</v>
      </c>
      <c r="AI142" s="16"/>
      <c r="AJ142" s="15"/>
      <c r="AK142" s="16"/>
      <c r="AL142" s="15"/>
      <c r="AM142" s="14"/>
      <c r="AN142" s="15"/>
      <c r="AO142" s="14"/>
      <c r="AP142" s="15"/>
      <c r="AQ142" s="50"/>
      <c r="AR142" s="23"/>
      <c r="AS142" s="14"/>
      <c r="AT142" s="23"/>
      <c r="AU142" s="14"/>
      <c r="AV142" s="23"/>
      <c r="AW142" s="14"/>
      <c r="AX142" s="23"/>
      <c r="AY142" s="14"/>
      <c r="AZ142" s="23"/>
      <c r="BA142" s="124">
        <f>IF(SUM(AF142:AZ142)=0,0,SUM(AF142:AZ142))</f>
        <v>5</v>
      </c>
    </row>
    <row r="143" spans="1:53" ht="18.75" x14ac:dyDescent="0.25">
      <c r="A143" s="65">
        <f>IF(Z143=0,"",RANK(Z143,Z$124:Z$153))</f>
        <v>17</v>
      </c>
      <c r="B143" s="136" t="s">
        <v>181</v>
      </c>
      <c r="C143" s="50">
        <v>15.6</v>
      </c>
      <c r="D143" s="251" t="s">
        <v>336</v>
      </c>
      <c r="E143" s="23"/>
      <c r="F143" s="50"/>
      <c r="G143" s="250">
        <v>9</v>
      </c>
      <c r="H143" s="16"/>
      <c r="I143" s="15"/>
      <c r="J143" s="16"/>
      <c r="K143" s="15"/>
      <c r="L143" s="14"/>
      <c r="M143" s="15"/>
      <c r="N143" s="14"/>
      <c r="O143" s="15"/>
      <c r="P143" s="50"/>
      <c r="Q143" s="23"/>
      <c r="R143" s="14"/>
      <c r="S143" s="23"/>
      <c r="T143" s="14"/>
      <c r="U143" s="23"/>
      <c r="V143" s="14"/>
      <c r="W143" s="23"/>
      <c r="X143" s="14"/>
      <c r="Y143" s="23"/>
      <c r="Z143" s="124">
        <f>IF(SUM(E143:Y143)=0,0,SUM(E143:Y143))</f>
        <v>9</v>
      </c>
      <c r="AA143" s="121"/>
      <c r="AB143" s="65">
        <f>IF(BA143=0,"",RANK(BA143,BA$124:BA$153))</f>
        <v>19</v>
      </c>
      <c r="AC143" s="136" t="s">
        <v>276</v>
      </c>
      <c r="AD143" s="50">
        <v>25</v>
      </c>
      <c r="AE143" s="251" t="s">
        <v>6</v>
      </c>
      <c r="AF143" s="23"/>
      <c r="AG143" s="50">
        <v>5</v>
      </c>
      <c r="AH143" s="15"/>
      <c r="AI143" s="16"/>
      <c r="AJ143" s="15"/>
      <c r="AK143" s="16"/>
      <c r="AL143" s="15"/>
      <c r="AM143" s="14"/>
      <c r="AN143" s="15"/>
      <c r="AO143" s="14"/>
      <c r="AP143" s="15"/>
      <c r="AQ143" s="50"/>
      <c r="AR143" s="23"/>
      <c r="AS143" s="14"/>
      <c r="AT143" s="23"/>
      <c r="AU143" s="14"/>
      <c r="AV143" s="23"/>
      <c r="AW143" s="14"/>
      <c r="AX143" s="23"/>
      <c r="AY143" s="14"/>
      <c r="AZ143" s="23"/>
      <c r="BA143" s="124">
        <f>IF(SUM(AF143:AZ143)=0,0,SUM(AF143:AZ143))</f>
        <v>5</v>
      </c>
    </row>
    <row r="144" spans="1:53" ht="18.75" x14ac:dyDescent="0.25">
      <c r="A144" s="65">
        <f>IF(Z144=0,"",RANK(Z144,Z$124:Z$153))</f>
        <v>21</v>
      </c>
      <c r="B144" s="136" t="s">
        <v>174</v>
      </c>
      <c r="C144" s="50">
        <v>25.3</v>
      </c>
      <c r="D144" s="251" t="s">
        <v>6</v>
      </c>
      <c r="E144" s="23">
        <v>6</v>
      </c>
      <c r="F144" s="50"/>
      <c r="G144" s="15">
        <v>1</v>
      </c>
      <c r="H144" s="16"/>
      <c r="I144" s="15"/>
      <c r="J144" s="16"/>
      <c r="K144" s="15"/>
      <c r="L144" s="14"/>
      <c r="M144" s="15"/>
      <c r="N144" s="14"/>
      <c r="O144" s="15"/>
      <c r="P144" s="50"/>
      <c r="Q144" s="23"/>
      <c r="R144" s="14"/>
      <c r="S144" s="23"/>
      <c r="T144" s="14"/>
      <c r="U144" s="23"/>
      <c r="V144" s="14"/>
      <c r="W144" s="23"/>
      <c r="X144" s="14"/>
      <c r="Y144" s="23"/>
      <c r="Z144" s="124">
        <f>IF(SUM(E144:Y144)=0,0,SUM(E144:Y144))</f>
        <v>7</v>
      </c>
      <c r="AA144" s="121"/>
      <c r="AB144" s="65">
        <f>IF(BA144=0,"",RANK(BA144,BA$124:BA$153))</f>
        <v>21</v>
      </c>
      <c r="AC144" s="136" t="s">
        <v>305</v>
      </c>
      <c r="AD144" s="50">
        <v>14.8</v>
      </c>
      <c r="AE144" s="251" t="s">
        <v>42</v>
      </c>
      <c r="AF144" s="23"/>
      <c r="AG144" s="50">
        <v>4</v>
      </c>
      <c r="AH144" s="15"/>
      <c r="AI144" s="16"/>
      <c r="AJ144" s="15"/>
      <c r="AK144" s="16"/>
      <c r="AL144" s="15"/>
      <c r="AM144" s="14"/>
      <c r="AN144" s="15"/>
      <c r="AO144" s="14"/>
      <c r="AP144" s="15"/>
      <c r="AQ144" s="50"/>
      <c r="AR144" s="23"/>
      <c r="AS144" s="14"/>
      <c r="AT144" s="23"/>
      <c r="AU144" s="14"/>
      <c r="AV144" s="23"/>
      <c r="AW144" s="14"/>
      <c r="AX144" s="23"/>
      <c r="AY144" s="14"/>
      <c r="AZ144" s="23"/>
      <c r="BA144" s="124">
        <f>IF(SUM(AF144:AZ144)=0,0,SUM(AF144:AZ144))</f>
        <v>4</v>
      </c>
    </row>
    <row r="145" spans="1:53" ht="18.75" x14ac:dyDescent="0.25">
      <c r="A145" s="65">
        <f>IF(Z145=0,"",RANK(Z145,Z$124:Z$153))</f>
        <v>21</v>
      </c>
      <c r="B145" s="136" t="s">
        <v>278</v>
      </c>
      <c r="C145" s="50">
        <v>24.3</v>
      </c>
      <c r="D145" s="251" t="s">
        <v>49</v>
      </c>
      <c r="E145" s="23"/>
      <c r="F145" s="50"/>
      <c r="G145" s="15">
        <v>7</v>
      </c>
      <c r="H145" s="16"/>
      <c r="I145" s="15"/>
      <c r="J145" s="16"/>
      <c r="K145" s="15"/>
      <c r="L145" s="14"/>
      <c r="M145" s="15"/>
      <c r="N145" s="14"/>
      <c r="O145" s="15"/>
      <c r="P145" s="50"/>
      <c r="Q145" s="23"/>
      <c r="R145" s="14"/>
      <c r="S145" s="23"/>
      <c r="T145" s="14"/>
      <c r="U145" s="23"/>
      <c r="V145" s="14"/>
      <c r="W145" s="23"/>
      <c r="X145" s="14"/>
      <c r="Y145" s="23"/>
      <c r="Z145" s="124">
        <f>IF(SUM(E145:Y145)=0,0,SUM(E145:Y145))</f>
        <v>7</v>
      </c>
      <c r="AA145" s="121"/>
      <c r="AB145" s="65">
        <f>IF(BA145=0,"",RANK(BA145,BA$124:BA$153))</f>
        <v>21</v>
      </c>
      <c r="AC145" s="136" t="s">
        <v>306</v>
      </c>
      <c r="AD145" s="50">
        <v>17.100000000000001</v>
      </c>
      <c r="AE145" s="251" t="s">
        <v>46</v>
      </c>
      <c r="AF145" s="23"/>
      <c r="AG145" s="50"/>
      <c r="AH145" s="15">
        <v>4</v>
      </c>
      <c r="AI145" s="16"/>
      <c r="AJ145" s="15"/>
      <c r="AK145" s="16"/>
      <c r="AL145" s="15"/>
      <c r="AM145" s="14"/>
      <c r="AN145" s="15"/>
      <c r="AO145" s="14"/>
      <c r="AP145" s="15"/>
      <c r="AQ145" s="50"/>
      <c r="AR145" s="23"/>
      <c r="AS145" s="14"/>
      <c r="AT145" s="23"/>
      <c r="AU145" s="14"/>
      <c r="AV145" s="23"/>
      <c r="AW145" s="14"/>
      <c r="AX145" s="23"/>
      <c r="AY145" s="14"/>
      <c r="AZ145" s="23"/>
      <c r="BA145" s="124">
        <f>IF(SUM(AF145:AZ145)=0,0,SUM(AF145:AZ145))</f>
        <v>4</v>
      </c>
    </row>
    <row r="146" spans="1:53" ht="18.75" x14ac:dyDescent="0.25">
      <c r="A146" s="65">
        <f>IF(Z146=0,"",RANK(Z146,Z$124:Z$153))</f>
        <v>21</v>
      </c>
      <c r="B146" s="136" t="s">
        <v>335</v>
      </c>
      <c r="C146" s="50">
        <v>13.8</v>
      </c>
      <c r="D146" s="251" t="s">
        <v>58</v>
      </c>
      <c r="E146" s="23"/>
      <c r="F146" s="50"/>
      <c r="G146" s="15">
        <v>7</v>
      </c>
      <c r="H146" s="16"/>
      <c r="I146" s="15"/>
      <c r="J146" s="16"/>
      <c r="K146" s="15"/>
      <c r="L146" s="14"/>
      <c r="M146" s="15"/>
      <c r="N146" s="14"/>
      <c r="O146" s="15"/>
      <c r="P146" s="50"/>
      <c r="Q146" s="23"/>
      <c r="R146" s="14"/>
      <c r="S146" s="23"/>
      <c r="T146" s="14"/>
      <c r="U146" s="23"/>
      <c r="V146" s="14"/>
      <c r="W146" s="23"/>
      <c r="X146" s="14"/>
      <c r="Y146" s="23"/>
      <c r="Z146" s="124">
        <f>IF(SUM(E146:Y146)=0,0,SUM(E146:Y146))</f>
        <v>7</v>
      </c>
      <c r="AA146" s="121"/>
      <c r="AB146" s="65">
        <f>IF(BA146=0,"",RANK(BA146,BA$124:BA$153))</f>
        <v>23</v>
      </c>
      <c r="AC146" s="136" t="s">
        <v>335</v>
      </c>
      <c r="AD146" s="50">
        <v>13.8</v>
      </c>
      <c r="AE146" s="251" t="s">
        <v>58</v>
      </c>
      <c r="AF146" s="23"/>
      <c r="AG146" s="50"/>
      <c r="AH146" s="15">
        <v>3</v>
      </c>
      <c r="AI146" s="16"/>
      <c r="AJ146" s="15"/>
      <c r="AK146" s="16"/>
      <c r="AL146" s="15"/>
      <c r="AM146" s="14"/>
      <c r="AN146" s="15"/>
      <c r="AO146" s="14"/>
      <c r="AP146" s="15"/>
      <c r="AQ146" s="50"/>
      <c r="AR146" s="23"/>
      <c r="AS146" s="14"/>
      <c r="AT146" s="23"/>
      <c r="AU146" s="14"/>
      <c r="AV146" s="23"/>
      <c r="AW146" s="14"/>
      <c r="AX146" s="23"/>
      <c r="AY146" s="14"/>
      <c r="AZ146" s="23"/>
      <c r="BA146" s="124">
        <f>IF(SUM(AF146:AZ146)=0,0,SUM(AF146:AZ146))</f>
        <v>3</v>
      </c>
    </row>
    <row r="147" spans="1:53" ht="18.75" x14ac:dyDescent="0.25">
      <c r="A147" s="65">
        <f>IF(Z147=0,"",RANK(Z147,Z$124:Z$153))</f>
        <v>24</v>
      </c>
      <c r="B147" s="136" t="s">
        <v>256</v>
      </c>
      <c r="C147" s="50">
        <v>25.6</v>
      </c>
      <c r="D147" s="251" t="s">
        <v>48</v>
      </c>
      <c r="E147" s="23">
        <v>6</v>
      </c>
      <c r="F147" s="50"/>
      <c r="G147" s="15"/>
      <c r="H147" s="16"/>
      <c r="I147" s="15"/>
      <c r="J147" s="16"/>
      <c r="K147" s="15"/>
      <c r="L147" s="14"/>
      <c r="M147" s="15"/>
      <c r="N147" s="14"/>
      <c r="O147" s="15"/>
      <c r="P147" s="50"/>
      <c r="Q147" s="23"/>
      <c r="R147" s="14"/>
      <c r="S147" s="23"/>
      <c r="T147" s="14"/>
      <c r="U147" s="23"/>
      <c r="V147" s="14"/>
      <c r="W147" s="23"/>
      <c r="X147" s="14"/>
      <c r="Y147" s="23"/>
      <c r="Z147" s="124">
        <f>IF(SUM(E147:Y147)=0,0,SUM(E147:Y147))</f>
        <v>6</v>
      </c>
      <c r="AA147" s="121"/>
      <c r="AB147" s="65">
        <f>IF(BA147=0,"",RANK(BA147,BA$124:BA$153))</f>
        <v>23</v>
      </c>
      <c r="AC147" s="136" t="s">
        <v>174</v>
      </c>
      <c r="AD147" s="50">
        <v>25.3</v>
      </c>
      <c r="AE147" s="251" t="s">
        <v>6</v>
      </c>
      <c r="AF147" s="23">
        <v>3</v>
      </c>
      <c r="AG147" s="50"/>
      <c r="AH147" s="15"/>
      <c r="AI147" s="16"/>
      <c r="AJ147" s="15"/>
      <c r="AK147" s="16"/>
      <c r="AL147" s="15"/>
      <c r="AM147" s="14"/>
      <c r="AN147" s="15"/>
      <c r="AO147" s="14"/>
      <c r="AP147" s="15"/>
      <c r="AQ147" s="50"/>
      <c r="AR147" s="23"/>
      <c r="AS147" s="14"/>
      <c r="AT147" s="23"/>
      <c r="AU147" s="14"/>
      <c r="AV147" s="23"/>
      <c r="AW147" s="14"/>
      <c r="AX147" s="23"/>
      <c r="AY147" s="14"/>
      <c r="AZ147" s="23"/>
      <c r="BA147" s="124">
        <f>IF(SUM(AF147:AZ147)=0,0,SUM(AF147:AZ147))</f>
        <v>3</v>
      </c>
    </row>
    <row r="148" spans="1:53" ht="18.75" x14ac:dyDescent="0.25">
      <c r="A148" s="65">
        <f>IF(Z148=0,"",RANK(Z148,Z$124:Z$153))</f>
        <v>25</v>
      </c>
      <c r="B148" s="136" t="s">
        <v>276</v>
      </c>
      <c r="C148" s="50">
        <v>25</v>
      </c>
      <c r="D148" s="251" t="s">
        <v>6</v>
      </c>
      <c r="E148" s="23"/>
      <c r="F148" s="50">
        <v>4</v>
      </c>
      <c r="G148" s="15"/>
      <c r="H148" s="16"/>
      <c r="I148" s="15"/>
      <c r="J148" s="16"/>
      <c r="K148" s="15"/>
      <c r="L148" s="14"/>
      <c r="M148" s="15"/>
      <c r="N148" s="14"/>
      <c r="O148" s="15"/>
      <c r="P148" s="50"/>
      <c r="Q148" s="23"/>
      <c r="R148" s="14"/>
      <c r="S148" s="23"/>
      <c r="T148" s="14"/>
      <c r="U148" s="23"/>
      <c r="V148" s="14"/>
      <c r="W148" s="23"/>
      <c r="X148" s="14"/>
      <c r="Y148" s="23"/>
      <c r="Z148" s="124">
        <f>IF(SUM(E148:Y148)=0,0,SUM(E148:Y148))</f>
        <v>4</v>
      </c>
      <c r="AA148" s="121"/>
      <c r="AB148" s="65">
        <f>IF(BA148=0,"",RANK(BA148,BA$124:BA$153))</f>
        <v>25</v>
      </c>
      <c r="AC148" s="136" t="s">
        <v>181</v>
      </c>
      <c r="AD148" s="50">
        <v>15.6</v>
      </c>
      <c r="AE148" s="251" t="s">
        <v>336</v>
      </c>
      <c r="AF148" s="23"/>
      <c r="AG148" s="50"/>
      <c r="AH148" s="15">
        <v>2</v>
      </c>
      <c r="AI148" s="16"/>
      <c r="AJ148" s="15"/>
      <c r="AK148" s="16"/>
      <c r="AL148" s="15"/>
      <c r="AM148" s="14"/>
      <c r="AN148" s="15"/>
      <c r="AO148" s="14"/>
      <c r="AP148" s="15"/>
      <c r="AQ148" s="50"/>
      <c r="AR148" s="23"/>
      <c r="AS148" s="14"/>
      <c r="AT148" s="23"/>
      <c r="AU148" s="14"/>
      <c r="AV148" s="23"/>
      <c r="AW148" s="14"/>
      <c r="AX148" s="23"/>
      <c r="AY148" s="14"/>
      <c r="AZ148" s="23"/>
      <c r="BA148" s="124">
        <f>IF(SUM(AF148:AZ148)=0,0,SUM(AF148:AZ148))</f>
        <v>2</v>
      </c>
    </row>
    <row r="149" spans="1:53" ht="18.75" x14ac:dyDescent="0.25">
      <c r="A149" s="65">
        <f>IF(Z149=0,"",RANK(Z149,Z$124:Z$153))</f>
        <v>25</v>
      </c>
      <c r="B149" s="136" t="s">
        <v>261</v>
      </c>
      <c r="C149" s="50">
        <v>23.5</v>
      </c>
      <c r="D149" s="251" t="s">
        <v>6</v>
      </c>
      <c r="E149" s="23"/>
      <c r="F149" s="50">
        <v>4</v>
      </c>
      <c r="G149" s="15"/>
      <c r="H149" s="16"/>
      <c r="I149" s="15"/>
      <c r="J149" s="16"/>
      <c r="K149" s="15"/>
      <c r="L149" s="14"/>
      <c r="M149" s="15"/>
      <c r="N149" s="14"/>
      <c r="O149" s="15"/>
      <c r="P149" s="50"/>
      <c r="Q149" s="23"/>
      <c r="R149" s="14"/>
      <c r="S149" s="23"/>
      <c r="T149" s="14"/>
      <c r="U149" s="23"/>
      <c r="V149" s="14"/>
      <c r="W149" s="23"/>
      <c r="X149" s="14"/>
      <c r="Y149" s="23"/>
      <c r="Z149" s="124">
        <f>IF(SUM(E149:Y149)=0,0,SUM(E149:Y149))</f>
        <v>4</v>
      </c>
      <c r="AA149" s="121"/>
      <c r="AB149" s="65">
        <f>IF(BA149=0,"",RANK(BA149,BA$124:BA$153))</f>
        <v>25</v>
      </c>
      <c r="AC149" s="136" t="s">
        <v>261</v>
      </c>
      <c r="AD149" s="50">
        <v>23.5</v>
      </c>
      <c r="AE149" s="251" t="s">
        <v>6</v>
      </c>
      <c r="AF149" s="23"/>
      <c r="AG149" s="50">
        <v>2</v>
      </c>
      <c r="AH149" s="15"/>
      <c r="AI149" s="16"/>
      <c r="AJ149" s="15"/>
      <c r="AK149" s="16"/>
      <c r="AL149" s="15"/>
      <c r="AM149" s="14"/>
      <c r="AN149" s="15"/>
      <c r="AO149" s="14"/>
      <c r="AP149" s="15"/>
      <c r="AQ149" s="50"/>
      <c r="AR149" s="23"/>
      <c r="AS149" s="14"/>
      <c r="AT149" s="23"/>
      <c r="AU149" s="14"/>
      <c r="AV149" s="23"/>
      <c r="AW149" s="14"/>
      <c r="AX149" s="23"/>
      <c r="AY149" s="14"/>
      <c r="AZ149" s="23"/>
      <c r="BA149" s="124">
        <f>IF(SUM(AF149:AZ149)=0,0,SUM(AF149:AZ149))</f>
        <v>2</v>
      </c>
    </row>
    <row r="150" spans="1:53" ht="15" customHeight="1" x14ac:dyDescent="0.25">
      <c r="A150" s="65">
        <f>IF(Z150=0,"",RANK(Z150,Z$124:Z$153))</f>
        <v>27</v>
      </c>
      <c r="B150" s="136" t="s">
        <v>259</v>
      </c>
      <c r="C150" s="50">
        <v>24.1</v>
      </c>
      <c r="D150" s="251" t="s">
        <v>7</v>
      </c>
      <c r="E150" s="23">
        <v>3</v>
      </c>
      <c r="F150" s="50"/>
      <c r="G150" s="15"/>
      <c r="H150" s="16"/>
      <c r="I150" s="15"/>
      <c r="J150" s="16"/>
      <c r="K150" s="15"/>
      <c r="L150" s="14"/>
      <c r="M150" s="15"/>
      <c r="N150" s="14"/>
      <c r="O150" s="15"/>
      <c r="P150" s="50"/>
      <c r="Q150" s="23"/>
      <c r="R150" s="14"/>
      <c r="S150" s="23"/>
      <c r="T150" s="14"/>
      <c r="U150" s="23"/>
      <c r="V150" s="14"/>
      <c r="W150" s="23"/>
      <c r="X150" s="14"/>
      <c r="Y150" s="23"/>
      <c r="Z150" s="124">
        <f>IF(SUM(E150:Y150)=0,0,SUM(E150:Y150))</f>
        <v>3</v>
      </c>
      <c r="AA150" s="121"/>
      <c r="AB150" s="65">
        <f>IF(BA150=0,"",RANK(BA150,BA$124:BA$153))</f>
        <v>25</v>
      </c>
      <c r="AC150" s="136" t="s">
        <v>277</v>
      </c>
      <c r="AD150" s="50">
        <v>23.8</v>
      </c>
      <c r="AE150" s="251" t="s">
        <v>7</v>
      </c>
      <c r="AF150" s="23"/>
      <c r="AG150" s="50"/>
      <c r="AH150" s="15">
        <v>2</v>
      </c>
      <c r="AI150" s="16"/>
      <c r="AJ150" s="15"/>
      <c r="AK150" s="16"/>
      <c r="AL150" s="15"/>
      <c r="AM150" s="14"/>
      <c r="AN150" s="15"/>
      <c r="AO150" s="14"/>
      <c r="AP150" s="15"/>
      <c r="AQ150" s="50"/>
      <c r="AR150" s="23"/>
      <c r="AS150" s="14"/>
      <c r="AT150" s="23"/>
      <c r="AU150" s="14"/>
      <c r="AV150" s="23"/>
      <c r="AW150" s="14"/>
      <c r="AX150" s="23"/>
      <c r="AY150" s="14"/>
      <c r="AZ150" s="23"/>
      <c r="BA150" s="124">
        <f>IF(SUM(AF150:AZ150)=0,0,SUM(AF150:AZ150))</f>
        <v>2</v>
      </c>
    </row>
    <row r="151" spans="1:53" ht="18.75" x14ac:dyDescent="0.25">
      <c r="A151" s="65">
        <f>IF(Z151=0,"",RANK(Z151,Z$124:Z$153))</f>
        <v>27</v>
      </c>
      <c r="B151" s="136" t="s">
        <v>176</v>
      </c>
      <c r="C151" s="50">
        <v>23.9</v>
      </c>
      <c r="D151" s="251" t="s">
        <v>6</v>
      </c>
      <c r="E151" s="23">
        <v>3</v>
      </c>
      <c r="F151" s="50"/>
      <c r="G151" s="15"/>
      <c r="H151" s="16"/>
      <c r="I151" s="15"/>
      <c r="J151" s="16"/>
      <c r="K151" s="15"/>
      <c r="L151" s="14"/>
      <c r="M151" s="15"/>
      <c r="N151" s="14"/>
      <c r="O151" s="15"/>
      <c r="P151" s="50"/>
      <c r="Q151" s="23"/>
      <c r="R151" s="14"/>
      <c r="S151" s="23"/>
      <c r="T151" s="14"/>
      <c r="U151" s="23"/>
      <c r="V151" s="14"/>
      <c r="W151" s="23"/>
      <c r="X151" s="14"/>
      <c r="Y151" s="23"/>
      <c r="Z151" s="124">
        <f>IF(SUM(E151:Y151)=0,0,SUM(E151:Y151))</f>
        <v>3</v>
      </c>
      <c r="AA151" s="121"/>
      <c r="AB151" s="65">
        <f>IF(BA151=0,"",RANK(BA151,BA$124:BA$153))</f>
        <v>25</v>
      </c>
      <c r="AC151" s="136" t="s">
        <v>180</v>
      </c>
      <c r="AD151" s="50">
        <v>24.9</v>
      </c>
      <c r="AE151" s="251" t="s">
        <v>21</v>
      </c>
      <c r="AF151" s="23">
        <v>1</v>
      </c>
      <c r="AG151" s="50">
        <v>1</v>
      </c>
      <c r="AH151" s="15"/>
      <c r="AI151" s="16"/>
      <c r="AJ151" s="15"/>
      <c r="AK151" s="16"/>
      <c r="AL151" s="15"/>
      <c r="AM151" s="14"/>
      <c r="AN151" s="15"/>
      <c r="AO151" s="14"/>
      <c r="AP151" s="15"/>
      <c r="AQ151" s="50"/>
      <c r="AR151" s="23"/>
      <c r="AS151" s="14"/>
      <c r="AT151" s="23"/>
      <c r="AU151" s="14"/>
      <c r="AV151" s="23"/>
      <c r="AW151" s="14"/>
      <c r="AX151" s="23"/>
      <c r="AY151" s="14"/>
      <c r="AZ151" s="23"/>
      <c r="BA151" s="124">
        <f>IF(SUM(AF151:AZ151)=0,0,SUM(AF151:AZ151))</f>
        <v>2</v>
      </c>
    </row>
    <row r="152" spans="1:53" ht="18.75" x14ac:dyDescent="0.25">
      <c r="A152" s="65" t="str">
        <f>IF(Z152=0,"",RANK(Z152,Z$124:Z$153))</f>
        <v/>
      </c>
      <c r="B152" s="136"/>
      <c r="C152" s="50"/>
      <c r="D152" s="251"/>
      <c r="E152" s="23"/>
      <c r="F152" s="50"/>
      <c r="G152" s="15"/>
      <c r="H152" s="16"/>
      <c r="I152" s="15"/>
      <c r="J152" s="16"/>
      <c r="K152" s="15"/>
      <c r="L152" s="14"/>
      <c r="M152" s="15"/>
      <c r="N152" s="14"/>
      <c r="O152" s="15"/>
      <c r="P152" s="50"/>
      <c r="Q152" s="23"/>
      <c r="R152" s="14"/>
      <c r="S152" s="23"/>
      <c r="T152" s="14"/>
      <c r="U152" s="23"/>
      <c r="V152" s="14"/>
      <c r="W152" s="23"/>
      <c r="X152" s="14"/>
      <c r="Y152" s="23"/>
      <c r="Z152" s="124"/>
      <c r="AA152" s="121"/>
      <c r="AB152" s="65">
        <f>IF(BA152=0,"",RANK(BA152,BA$124:BA$153))</f>
        <v>29</v>
      </c>
      <c r="AC152" s="136" t="s">
        <v>259</v>
      </c>
      <c r="AD152" s="50">
        <v>24.1</v>
      </c>
      <c r="AE152" s="251" t="s">
        <v>7</v>
      </c>
      <c r="AF152" s="23">
        <v>1</v>
      </c>
      <c r="AG152" s="50"/>
      <c r="AH152" s="15"/>
      <c r="AI152" s="16"/>
      <c r="AJ152" s="15"/>
      <c r="AK152" s="16"/>
      <c r="AL152" s="15"/>
      <c r="AM152" s="14"/>
      <c r="AN152" s="15"/>
      <c r="AO152" s="14"/>
      <c r="AP152" s="15"/>
      <c r="AQ152" s="50"/>
      <c r="AR152" s="23"/>
      <c r="AS152" s="14"/>
      <c r="AT152" s="23"/>
      <c r="AU152" s="14"/>
      <c r="AV152" s="23"/>
      <c r="AW152" s="14"/>
      <c r="AX152" s="23"/>
      <c r="AY152" s="14"/>
      <c r="AZ152" s="23"/>
      <c r="BA152" s="124">
        <f>IF(SUM(AF152:AZ152)=0,0,SUM(AF152:AZ152))</f>
        <v>1</v>
      </c>
    </row>
    <row r="153" spans="1:53" ht="19.5" thickBot="1" x14ac:dyDescent="0.3">
      <c r="A153" s="65" t="str">
        <f>IF(Z153=0,"",RANK(Z153,Z$124:Z$153))</f>
        <v/>
      </c>
      <c r="B153" s="136"/>
      <c r="C153" s="50"/>
      <c r="D153" s="251"/>
      <c r="E153" s="23"/>
      <c r="F153" s="50"/>
      <c r="G153" s="15"/>
      <c r="H153" s="16"/>
      <c r="I153" s="15"/>
      <c r="J153" s="16"/>
      <c r="K153" s="15"/>
      <c r="L153" s="14"/>
      <c r="M153" s="15"/>
      <c r="N153" s="14"/>
      <c r="O153" s="15"/>
      <c r="P153" s="50"/>
      <c r="Q153" s="23"/>
      <c r="R153" s="14"/>
      <c r="S153" s="23"/>
      <c r="T153" s="14"/>
      <c r="U153" s="23"/>
      <c r="V153" s="14"/>
      <c r="W153" s="23"/>
      <c r="X153" s="14"/>
      <c r="Y153" s="23"/>
      <c r="Z153" s="124"/>
      <c r="AA153" s="121"/>
      <c r="AB153" s="65">
        <f>IF(BA153=0,"",RANK(BA153,BA$124:BA$153))</f>
        <v>29</v>
      </c>
      <c r="AC153" s="136" t="s">
        <v>256</v>
      </c>
      <c r="AD153" s="50">
        <v>25.6</v>
      </c>
      <c r="AE153" s="251" t="s">
        <v>48</v>
      </c>
      <c r="AF153" s="23">
        <v>1</v>
      </c>
      <c r="AG153" s="50"/>
      <c r="AH153" s="15"/>
      <c r="AI153" s="16"/>
      <c r="AJ153" s="15"/>
      <c r="AK153" s="16"/>
      <c r="AL153" s="15"/>
      <c r="AM153" s="14"/>
      <c r="AN153" s="15"/>
      <c r="AO153" s="14"/>
      <c r="AP153" s="15"/>
      <c r="AQ153" s="50"/>
      <c r="AR153" s="23"/>
      <c r="AS153" s="14"/>
      <c r="AT153" s="23"/>
      <c r="AU153" s="14"/>
      <c r="AV153" s="23"/>
      <c r="AW153" s="14"/>
      <c r="AX153" s="23"/>
      <c r="AY153" s="14"/>
      <c r="AZ153" s="23"/>
      <c r="BA153" s="124">
        <f>IF(SUM(AF153:AZ153)=0,0,SUM(AF153:AZ153))</f>
        <v>1</v>
      </c>
    </row>
    <row r="154" spans="1:53" ht="15.75" hidden="1" thickBot="1" x14ac:dyDescent="0.3">
      <c r="A154" s="68"/>
      <c r="B154" s="43"/>
      <c r="C154" s="36"/>
      <c r="D154" s="44"/>
      <c r="E154" s="33"/>
      <c r="F154" s="36"/>
      <c r="G154" s="33"/>
      <c r="H154" s="36"/>
      <c r="I154" s="36"/>
      <c r="J154" s="33"/>
      <c r="K154" s="33"/>
      <c r="L154" s="36"/>
      <c r="M154" s="33"/>
      <c r="N154" s="33"/>
      <c r="O154" s="33"/>
      <c r="P154" s="33"/>
      <c r="Q154" s="33"/>
      <c r="R154" s="33"/>
      <c r="S154" s="33"/>
      <c r="T154" s="33"/>
      <c r="U154" s="36"/>
      <c r="V154" s="33"/>
      <c r="W154" s="33"/>
      <c r="X154" s="33"/>
      <c r="Y154" s="36"/>
      <c r="Z154" s="69"/>
      <c r="AA154" s="69"/>
      <c r="AB154" s="68"/>
      <c r="AC154" s="45"/>
      <c r="AD154" s="36"/>
      <c r="AE154" s="44"/>
      <c r="AF154" s="33"/>
      <c r="AG154" s="33"/>
      <c r="AH154" s="33"/>
      <c r="AI154" s="33"/>
      <c r="AJ154" s="36"/>
      <c r="AK154" s="33"/>
      <c r="AL154" s="33"/>
      <c r="AM154" s="33"/>
      <c r="AN154" s="36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69"/>
    </row>
    <row r="155" spans="1:53" ht="18" customHeight="1" x14ac:dyDescent="0.25">
      <c r="A155" s="205" t="s">
        <v>93</v>
      </c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7"/>
      <c r="AA155" s="69"/>
      <c r="AB155" s="208" t="s">
        <v>94</v>
      </c>
      <c r="AC155" s="209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10"/>
    </row>
    <row r="156" spans="1:53" ht="18.75" hidden="1" x14ac:dyDescent="0.25">
      <c r="A156" s="65"/>
      <c r="B156" s="136"/>
      <c r="C156" s="50"/>
      <c r="D156" s="137"/>
      <c r="E156" s="23"/>
      <c r="F156" s="50"/>
      <c r="G156" s="15"/>
      <c r="H156" s="16"/>
      <c r="I156" s="15"/>
      <c r="J156" s="16"/>
      <c r="K156" s="15"/>
      <c r="L156" s="14"/>
      <c r="M156" s="15"/>
      <c r="N156" s="14"/>
      <c r="O156" s="15"/>
      <c r="P156" s="50"/>
      <c r="Q156" s="23"/>
      <c r="R156" s="14"/>
      <c r="S156" s="23"/>
      <c r="T156" s="14"/>
      <c r="U156" s="23"/>
      <c r="V156" s="14"/>
      <c r="W156" s="23"/>
      <c r="X156" s="14"/>
      <c r="Y156" s="23"/>
      <c r="Z156" s="124"/>
      <c r="AA156" s="121"/>
      <c r="AB156" s="65"/>
      <c r="AC156" s="136"/>
      <c r="AD156" s="50"/>
      <c r="AE156" s="137"/>
      <c r="AF156" s="23"/>
      <c r="AG156" s="50"/>
      <c r="AH156" s="15"/>
      <c r="AI156" s="16"/>
      <c r="AJ156" s="15"/>
      <c r="AK156" s="16"/>
      <c r="AL156" s="15"/>
      <c r="AM156" s="14"/>
      <c r="AN156" s="15"/>
      <c r="AO156" s="14"/>
      <c r="AP156" s="15"/>
      <c r="AQ156" s="50"/>
      <c r="AR156" s="23"/>
      <c r="AS156" s="14"/>
      <c r="AT156" s="23"/>
      <c r="AU156" s="14"/>
      <c r="AV156" s="23"/>
      <c r="AW156" s="14"/>
      <c r="AX156" s="23"/>
      <c r="AY156" s="14"/>
      <c r="AZ156" s="23"/>
      <c r="BA156" s="124"/>
    </row>
    <row r="157" spans="1:53" ht="18.75" x14ac:dyDescent="0.25">
      <c r="A157" s="65">
        <f>IF(Z157=0,"",RANK(Z157,Z$157:Z$181))</f>
        <v>1</v>
      </c>
      <c r="B157" s="136" t="s">
        <v>267</v>
      </c>
      <c r="C157" s="50">
        <v>29.4</v>
      </c>
      <c r="D157" s="200" t="s">
        <v>48</v>
      </c>
      <c r="E157" s="23">
        <v>6</v>
      </c>
      <c r="F157" s="204">
        <v>20</v>
      </c>
      <c r="G157" s="15">
        <v>10</v>
      </c>
      <c r="H157" s="16"/>
      <c r="I157" s="15"/>
      <c r="J157" s="16"/>
      <c r="K157" s="15"/>
      <c r="L157" s="14"/>
      <c r="M157" s="15"/>
      <c r="N157" s="14"/>
      <c r="O157" s="15"/>
      <c r="P157" s="50"/>
      <c r="Q157" s="23"/>
      <c r="R157" s="14"/>
      <c r="S157" s="23"/>
      <c r="T157" s="14"/>
      <c r="U157" s="23"/>
      <c r="V157" s="14"/>
      <c r="W157" s="23"/>
      <c r="X157" s="14"/>
      <c r="Y157" s="23"/>
      <c r="Z157" s="124">
        <f>IF(SUM(E157:Y157)=0,0,SUM(E157:Y157))</f>
        <v>36</v>
      </c>
      <c r="AA157" s="121"/>
      <c r="AB157" s="65">
        <f>IF(BA157=0,"",RANK(BA157,BA$157:BA$181))</f>
        <v>1</v>
      </c>
      <c r="AC157" s="136" t="s">
        <v>267</v>
      </c>
      <c r="AD157" s="50">
        <v>29.4</v>
      </c>
      <c r="AE157" s="200" t="s">
        <v>48</v>
      </c>
      <c r="AF157" s="23">
        <v>7</v>
      </c>
      <c r="AG157" s="201">
        <v>15</v>
      </c>
      <c r="AH157" s="15">
        <v>9</v>
      </c>
      <c r="AI157" s="16"/>
      <c r="AJ157" s="15"/>
      <c r="AK157" s="16"/>
      <c r="AL157" s="15"/>
      <c r="AM157" s="14"/>
      <c r="AN157" s="15"/>
      <c r="AO157" s="14"/>
      <c r="AP157" s="15"/>
      <c r="AQ157" s="50"/>
      <c r="AR157" s="23"/>
      <c r="AS157" s="14"/>
      <c r="AT157" s="23"/>
      <c r="AU157" s="14"/>
      <c r="AV157" s="23"/>
      <c r="AW157" s="14"/>
      <c r="AX157" s="23"/>
      <c r="AY157" s="14"/>
      <c r="AZ157" s="23"/>
      <c r="BA157" s="124">
        <f>IF(SUM(AF157:AZ157)=0,0,SUM(AF157:AZ157))</f>
        <v>31</v>
      </c>
    </row>
    <row r="158" spans="1:53" ht="18.75" x14ac:dyDescent="0.25">
      <c r="A158" s="65">
        <f>IF(Z158=0,"",RANK(Z158,Z$157:Z$181))</f>
        <v>2</v>
      </c>
      <c r="B158" s="136" t="s">
        <v>265</v>
      </c>
      <c r="C158" s="50">
        <v>27.2</v>
      </c>
      <c r="D158" s="200" t="s">
        <v>42</v>
      </c>
      <c r="E158" s="23">
        <v>10</v>
      </c>
      <c r="F158" s="50">
        <v>10</v>
      </c>
      <c r="G158" s="15">
        <v>7</v>
      </c>
      <c r="H158" s="16"/>
      <c r="I158" s="15"/>
      <c r="J158" s="16"/>
      <c r="K158" s="15"/>
      <c r="L158" s="14"/>
      <c r="M158" s="15"/>
      <c r="N158" s="14"/>
      <c r="O158" s="15"/>
      <c r="P158" s="50"/>
      <c r="Q158" s="23"/>
      <c r="R158" s="14"/>
      <c r="S158" s="23"/>
      <c r="T158" s="14"/>
      <c r="U158" s="23"/>
      <c r="V158" s="14"/>
      <c r="W158" s="23"/>
      <c r="X158" s="14"/>
      <c r="Y158" s="23"/>
      <c r="Z158" s="124">
        <f>IF(SUM(E158:Y158)=0,0,SUM(E158:Y158))</f>
        <v>27</v>
      </c>
      <c r="AA158" s="121"/>
      <c r="AB158" s="65">
        <f>IF(BA158=0,"",RANK(BA158,BA$157:BA$181))</f>
        <v>2</v>
      </c>
      <c r="AC158" s="136" t="s">
        <v>84</v>
      </c>
      <c r="AD158" s="50">
        <v>33.1</v>
      </c>
      <c r="AE158" s="200" t="s">
        <v>7</v>
      </c>
      <c r="AF158" s="197">
        <v>15</v>
      </c>
      <c r="AG158" s="50"/>
      <c r="AH158" s="15">
        <v>9</v>
      </c>
      <c r="AI158" s="16"/>
      <c r="AJ158" s="15"/>
      <c r="AK158" s="16"/>
      <c r="AL158" s="15"/>
      <c r="AM158" s="14"/>
      <c r="AN158" s="15"/>
      <c r="AO158" s="14"/>
      <c r="AP158" s="15"/>
      <c r="AQ158" s="50"/>
      <c r="AR158" s="23"/>
      <c r="AS158" s="14"/>
      <c r="AT158" s="23"/>
      <c r="AU158" s="14"/>
      <c r="AV158" s="23"/>
      <c r="AW158" s="14"/>
      <c r="AX158" s="23"/>
      <c r="AY158" s="14"/>
      <c r="AZ158" s="23"/>
      <c r="BA158" s="124">
        <f>IF(SUM(AF158:AZ158)=0,0,SUM(AF158:AZ158))</f>
        <v>24</v>
      </c>
    </row>
    <row r="159" spans="1:53" ht="18.75" x14ac:dyDescent="0.25">
      <c r="A159" s="65">
        <f>IF(Z159=0,"",RANK(Z159,Z$157:Z$181))</f>
        <v>3</v>
      </c>
      <c r="B159" s="136" t="s">
        <v>266</v>
      </c>
      <c r="C159" s="50">
        <v>28.7</v>
      </c>
      <c r="D159" s="200" t="s">
        <v>46</v>
      </c>
      <c r="E159" s="23">
        <v>7</v>
      </c>
      <c r="F159" s="50">
        <v>6</v>
      </c>
      <c r="G159" s="15">
        <v>12</v>
      </c>
      <c r="H159" s="16"/>
      <c r="I159" s="15"/>
      <c r="J159" s="16"/>
      <c r="K159" s="15"/>
      <c r="L159" s="14"/>
      <c r="M159" s="15"/>
      <c r="N159" s="14"/>
      <c r="O159" s="15"/>
      <c r="P159" s="50"/>
      <c r="Q159" s="23"/>
      <c r="R159" s="14"/>
      <c r="S159" s="23"/>
      <c r="T159" s="14"/>
      <c r="U159" s="23"/>
      <c r="V159" s="14"/>
      <c r="W159" s="23"/>
      <c r="X159" s="14"/>
      <c r="Y159" s="23"/>
      <c r="Z159" s="124">
        <f>IF(SUM(E159:Y159)=0,0,SUM(E159:Y159))</f>
        <v>25</v>
      </c>
      <c r="AA159" s="121"/>
      <c r="AB159" s="65">
        <f>IF(BA159=0,"",RANK(BA159,BA$157:BA$181))</f>
        <v>3</v>
      </c>
      <c r="AC159" s="136" t="s">
        <v>310</v>
      </c>
      <c r="AD159" s="50">
        <v>32.6</v>
      </c>
      <c r="AE159" s="200" t="s">
        <v>49</v>
      </c>
      <c r="AF159" s="23"/>
      <c r="AG159" s="50">
        <v>8</v>
      </c>
      <c r="AH159" s="247">
        <v>15</v>
      </c>
      <c r="AI159" s="16"/>
      <c r="AJ159" s="15"/>
      <c r="AK159" s="16"/>
      <c r="AL159" s="15"/>
      <c r="AM159" s="14"/>
      <c r="AN159" s="15"/>
      <c r="AO159" s="14"/>
      <c r="AP159" s="15"/>
      <c r="AQ159" s="50"/>
      <c r="AR159" s="23"/>
      <c r="AS159" s="14"/>
      <c r="AT159" s="23"/>
      <c r="AU159" s="14"/>
      <c r="AV159" s="23"/>
      <c r="AW159" s="14"/>
      <c r="AX159" s="23"/>
      <c r="AY159" s="14"/>
      <c r="AZ159" s="23"/>
      <c r="BA159" s="124">
        <f>IF(SUM(AF159:AZ159)=0,0,SUM(AF159:AZ159))</f>
        <v>23</v>
      </c>
    </row>
    <row r="160" spans="1:53" ht="18.75" x14ac:dyDescent="0.25">
      <c r="A160" s="65">
        <f>IF(Z160=0,"",RANK(Z160,Z$157:Z$181))</f>
        <v>4</v>
      </c>
      <c r="B160" s="136" t="s">
        <v>84</v>
      </c>
      <c r="C160" s="50">
        <v>33.1</v>
      </c>
      <c r="D160" s="251" t="s">
        <v>7</v>
      </c>
      <c r="E160" s="197">
        <v>15</v>
      </c>
      <c r="F160" s="50">
        <v>4</v>
      </c>
      <c r="G160" s="15">
        <v>5</v>
      </c>
      <c r="H160" s="16"/>
      <c r="I160" s="15"/>
      <c r="J160" s="16"/>
      <c r="K160" s="15"/>
      <c r="L160" s="14"/>
      <c r="M160" s="15"/>
      <c r="N160" s="14"/>
      <c r="O160" s="15"/>
      <c r="P160" s="50"/>
      <c r="Q160" s="23"/>
      <c r="R160" s="14"/>
      <c r="S160" s="23"/>
      <c r="T160" s="14"/>
      <c r="U160" s="23"/>
      <c r="V160" s="14"/>
      <c r="W160" s="23"/>
      <c r="X160" s="14"/>
      <c r="Y160" s="23"/>
      <c r="Z160" s="124">
        <f>IF(SUM(E160:Y160)=0,0,SUM(E160:Y160))</f>
        <v>24</v>
      </c>
      <c r="AA160" s="121"/>
      <c r="AB160" s="65">
        <f>IF(BA160=0,"",RANK(BA160,BA$157:BA$181))</f>
        <v>4</v>
      </c>
      <c r="AC160" s="136" t="s">
        <v>100</v>
      </c>
      <c r="AD160" s="50">
        <v>38.4</v>
      </c>
      <c r="AE160" s="251" t="s">
        <v>101</v>
      </c>
      <c r="AF160" s="23"/>
      <c r="AG160" s="50">
        <v>9</v>
      </c>
      <c r="AH160" s="15">
        <v>10</v>
      </c>
      <c r="AI160" s="16"/>
      <c r="AJ160" s="15"/>
      <c r="AK160" s="16"/>
      <c r="AL160" s="15"/>
      <c r="AM160" s="14"/>
      <c r="AN160" s="15"/>
      <c r="AO160" s="14"/>
      <c r="AP160" s="15"/>
      <c r="AQ160" s="50"/>
      <c r="AR160" s="23"/>
      <c r="AS160" s="14"/>
      <c r="AT160" s="23"/>
      <c r="AU160" s="14"/>
      <c r="AV160" s="23"/>
      <c r="AW160" s="14"/>
      <c r="AX160" s="23"/>
      <c r="AY160" s="14"/>
      <c r="AZ160" s="23"/>
      <c r="BA160" s="124">
        <f>IF(SUM(AF160:AZ160)=0,0,SUM(AF160:AZ160))</f>
        <v>19</v>
      </c>
    </row>
    <row r="161" spans="1:53" ht="18.75" x14ac:dyDescent="0.25">
      <c r="A161" s="65">
        <f>IF(Z161=0,"",RANK(Z161,Z$157:Z$181))</f>
        <v>5</v>
      </c>
      <c r="B161" s="136" t="s">
        <v>268</v>
      </c>
      <c r="C161" s="50">
        <v>27.5</v>
      </c>
      <c r="D161" s="251" t="s">
        <v>1</v>
      </c>
      <c r="E161" s="23">
        <v>6</v>
      </c>
      <c r="F161" s="50"/>
      <c r="G161" s="247">
        <v>15</v>
      </c>
      <c r="H161" s="16"/>
      <c r="I161" s="15"/>
      <c r="J161" s="16"/>
      <c r="K161" s="15"/>
      <c r="L161" s="14"/>
      <c r="M161" s="15"/>
      <c r="N161" s="14"/>
      <c r="O161" s="15"/>
      <c r="P161" s="50"/>
      <c r="Q161" s="23"/>
      <c r="R161" s="14"/>
      <c r="S161" s="23"/>
      <c r="T161" s="14"/>
      <c r="U161" s="23"/>
      <c r="V161" s="14"/>
      <c r="W161" s="23"/>
      <c r="X161" s="14"/>
      <c r="Y161" s="23"/>
      <c r="Z161" s="124">
        <f>IF(SUM(E161:Y161)=0,0,SUM(E161:Y161))</f>
        <v>21</v>
      </c>
      <c r="AA161" s="121"/>
      <c r="AB161" s="65">
        <f>IF(BA161=0,"",RANK(BA161,BA$157:BA$181))</f>
        <v>5</v>
      </c>
      <c r="AC161" s="136" t="s">
        <v>264</v>
      </c>
      <c r="AD161" s="50">
        <v>35.9</v>
      </c>
      <c r="AE161" s="251" t="s">
        <v>7</v>
      </c>
      <c r="AF161" s="23">
        <v>7</v>
      </c>
      <c r="AG161" s="50">
        <v>1</v>
      </c>
      <c r="AH161" s="15">
        <v>9</v>
      </c>
      <c r="AI161" s="16"/>
      <c r="AJ161" s="15"/>
      <c r="AK161" s="16"/>
      <c r="AL161" s="15"/>
      <c r="AM161" s="14"/>
      <c r="AN161" s="15"/>
      <c r="AO161" s="14"/>
      <c r="AP161" s="15"/>
      <c r="AQ161" s="50"/>
      <c r="AR161" s="23"/>
      <c r="AS161" s="14"/>
      <c r="AT161" s="23"/>
      <c r="AU161" s="14"/>
      <c r="AV161" s="23"/>
      <c r="AW161" s="14"/>
      <c r="AX161" s="23"/>
      <c r="AY161" s="14"/>
      <c r="AZ161" s="23"/>
      <c r="BA161" s="124">
        <f>IF(SUM(AF161:AZ161)=0,0,SUM(AF161:AZ161))</f>
        <v>17</v>
      </c>
    </row>
    <row r="162" spans="1:53" ht="18.75" x14ac:dyDescent="0.25">
      <c r="A162" s="65">
        <f>IF(Z162=0,"",RANK(Z162,Z$157:Z$181))</f>
        <v>6</v>
      </c>
      <c r="B162" s="136" t="s">
        <v>310</v>
      </c>
      <c r="C162" s="50">
        <v>32.6</v>
      </c>
      <c r="D162" s="251" t="s">
        <v>49</v>
      </c>
      <c r="E162" s="23"/>
      <c r="F162" s="50">
        <v>6</v>
      </c>
      <c r="G162" s="250">
        <v>14</v>
      </c>
      <c r="H162" s="16"/>
      <c r="I162" s="15"/>
      <c r="J162" s="16"/>
      <c r="K162" s="15"/>
      <c r="L162" s="14"/>
      <c r="M162" s="15"/>
      <c r="N162" s="14"/>
      <c r="O162" s="15"/>
      <c r="P162" s="50"/>
      <c r="Q162" s="23"/>
      <c r="R162" s="14"/>
      <c r="S162" s="23"/>
      <c r="T162" s="14"/>
      <c r="U162" s="23"/>
      <c r="V162" s="14"/>
      <c r="W162" s="23"/>
      <c r="X162" s="14"/>
      <c r="Y162" s="23"/>
      <c r="Z162" s="124">
        <f>IF(SUM(E162:Y162)=0,0,SUM(E162:Y162))</f>
        <v>20</v>
      </c>
      <c r="AA162" s="121"/>
      <c r="AB162" s="65">
        <f>IF(BA162=0,"",RANK(BA162,BA$157:BA$181))</f>
        <v>6</v>
      </c>
      <c r="AC162" s="136" t="s">
        <v>265</v>
      </c>
      <c r="AD162" s="50">
        <v>27.2</v>
      </c>
      <c r="AE162" s="251" t="s">
        <v>42</v>
      </c>
      <c r="AF162" s="23">
        <v>8</v>
      </c>
      <c r="AG162" s="50">
        <v>5</v>
      </c>
      <c r="AH162" s="15">
        <v>2</v>
      </c>
      <c r="AI162" s="16"/>
      <c r="AJ162" s="15"/>
      <c r="AK162" s="16"/>
      <c r="AL162" s="15"/>
      <c r="AM162" s="14"/>
      <c r="AN162" s="15"/>
      <c r="AO162" s="14"/>
      <c r="AP162" s="15"/>
      <c r="AQ162" s="50"/>
      <c r="AR162" s="23"/>
      <c r="AS162" s="14"/>
      <c r="AT162" s="23"/>
      <c r="AU162" s="14"/>
      <c r="AV162" s="23"/>
      <c r="AW162" s="14"/>
      <c r="AX162" s="23"/>
      <c r="AY162" s="14"/>
      <c r="AZ162" s="23"/>
      <c r="BA162" s="124">
        <f>IF(SUM(AF162:AZ162)=0,0,SUM(AF162:AZ162))</f>
        <v>15</v>
      </c>
    </row>
    <row r="163" spans="1:53" ht="18.75" x14ac:dyDescent="0.25">
      <c r="A163" s="65">
        <f>IF(Z163=0,"",RANK(Z163,Z$157:Z$181))</f>
        <v>7</v>
      </c>
      <c r="B163" s="136" t="s">
        <v>178</v>
      </c>
      <c r="C163" s="248">
        <v>26.3</v>
      </c>
      <c r="D163" s="251" t="s">
        <v>101</v>
      </c>
      <c r="E163" s="23"/>
      <c r="F163" s="198">
        <v>14</v>
      </c>
      <c r="G163" s="15">
        <v>5</v>
      </c>
      <c r="H163" s="16"/>
      <c r="I163" s="15"/>
      <c r="J163" s="16"/>
      <c r="K163" s="15"/>
      <c r="L163" s="14"/>
      <c r="M163" s="15"/>
      <c r="N163" s="14"/>
      <c r="O163" s="15"/>
      <c r="P163" s="50"/>
      <c r="Q163" s="23"/>
      <c r="R163" s="14"/>
      <c r="S163" s="23"/>
      <c r="T163" s="14"/>
      <c r="U163" s="23"/>
      <c r="V163" s="14"/>
      <c r="W163" s="23"/>
      <c r="X163" s="14"/>
      <c r="Y163" s="23"/>
      <c r="Z163" s="124">
        <f>IF(SUM(E163:Y163)=0,0,SUM(E163:Y163))</f>
        <v>19</v>
      </c>
      <c r="AA163" s="121"/>
      <c r="AB163" s="65">
        <f>IF(BA163=0,"",RANK(BA163,BA$157:BA$181))</f>
        <v>7</v>
      </c>
      <c r="AC163" s="136" t="s">
        <v>268</v>
      </c>
      <c r="AD163" s="50">
        <v>27.5</v>
      </c>
      <c r="AE163" s="251" t="s">
        <v>1</v>
      </c>
      <c r="AF163" s="23"/>
      <c r="AG163" s="50"/>
      <c r="AH163" s="15">
        <v>12</v>
      </c>
      <c r="AI163" s="16"/>
      <c r="AJ163" s="15"/>
      <c r="AK163" s="16"/>
      <c r="AL163" s="15"/>
      <c r="AM163" s="14"/>
      <c r="AN163" s="15"/>
      <c r="AO163" s="14"/>
      <c r="AP163" s="15"/>
      <c r="AQ163" s="50"/>
      <c r="AR163" s="23"/>
      <c r="AS163" s="14"/>
      <c r="AT163" s="23"/>
      <c r="AU163" s="14"/>
      <c r="AV163" s="23"/>
      <c r="AW163" s="14"/>
      <c r="AX163" s="23"/>
      <c r="AY163" s="14"/>
      <c r="AZ163" s="23"/>
      <c r="BA163" s="124">
        <f>IF(SUM(AF163:AZ163)=0,0,SUM(AF163:AZ163))</f>
        <v>12</v>
      </c>
    </row>
    <row r="164" spans="1:53" ht="18.75" x14ac:dyDescent="0.25">
      <c r="A164" s="65">
        <f>IF(Z164=0,"",RANK(Z164,Z$157:Z$181))</f>
        <v>8</v>
      </c>
      <c r="B164" s="136" t="s">
        <v>189</v>
      </c>
      <c r="C164" s="50">
        <v>31.2</v>
      </c>
      <c r="D164" s="251" t="s">
        <v>46</v>
      </c>
      <c r="E164" s="23"/>
      <c r="F164" s="198">
        <v>18</v>
      </c>
      <c r="G164" s="15"/>
      <c r="H164" s="16"/>
      <c r="I164" s="15"/>
      <c r="J164" s="16"/>
      <c r="K164" s="15"/>
      <c r="L164" s="14"/>
      <c r="M164" s="15"/>
      <c r="N164" s="14"/>
      <c r="O164" s="15"/>
      <c r="P164" s="50"/>
      <c r="Q164" s="23"/>
      <c r="R164" s="14"/>
      <c r="S164" s="23"/>
      <c r="T164" s="14"/>
      <c r="U164" s="23"/>
      <c r="V164" s="14"/>
      <c r="W164" s="23"/>
      <c r="X164" s="14"/>
      <c r="Y164" s="23"/>
      <c r="Z164" s="124">
        <f>IF(SUM(E164:Y164)=0,0,SUM(E164:Y164))</f>
        <v>18</v>
      </c>
      <c r="AA164" s="121"/>
      <c r="AB164" s="65">
        <f>IF(BA164=0,"",RANK(BA164,BA$157:BA$181))</f>
        <v>7</v>
      </c>
      <c r="AC164" s="136" t="s">
        <v>262</v>
      </c>
      <c r="AD164" s="50">
        <v>29.4</v>
      </c>
      <c r="AE164" s="251" t="s">
        <v>6</v>
      </c>
      <c r="AF164" s="23">
        <v>12</v>
      </c>
      <c r="AG164" s="50"/>
      <c r="AH164" s="15"/>
      <c r="AI164" s="16"/>
      <c r="AJ164" s="15"/>
      <c r="AK164" s="16"/>
      <c r="AL164" s="15"/>
      <c r="AM164" s="14"/>
      <c r="AN164" s="15"/>
      <c r="AO164" s="14"/>
      <c r="AP164" s="15"/>
      <c r="AQ164" s="50"/>
      <c r="AR164" s="23"/>
      <c r="AS164" s="14"/>
      <c r="AT164" s="23"/>
      <c r="AU164" s="14"/>
      <c r="AV164" s="23"/>
      <c r="AW164" s="14"/>
      <c r="AX164" s="23"/>
      <c r="AY164" s="14"/>
      <c r="AZ164" s="23"/>
      <c r="BA164" s="124">
        <f>IF(SUM(AF164:AZ164)=0,0,SUM(AF164:AZ164))</f>
        <v>12</v>
      </c>
    </row>
    <row r="165" spans="1:53" ht="18.75" x14ac:dyDescent="0.25">
      <c r="A165" s="65">
        <f>IF(Z165=0,"",RANK(Z165,Z$157:Z$181))</f>
        <v>9</v>
      </c>
      <c r="B165" s="136" t="s">
        <v>271</v>
      </c>
      <c r="C165" s="50">
        <v>30.9</v>
      </c>
      <c r="D165" s="251" t="s">
        <v>47</v>
      </c>
      <c r="E165" s="23">
        <v>6</v>
      </c>
      <c r="F165" s="50">
        <v>10</v>
      </c>
      <c r="G165" s="15"/>
      <c r="H165" s="16"/>
      <c r="I165" s="15"/>
      <c r="J165" s="16"/>
      <c r="K165" s="15"/>
      <c r="L165" s="14"/>
      <c r="M165" s="15"/>
      <c r="N165" s="14"/>
      <c r="O165" s="15"/>
      <c r="P165" s="50"/>
      <c r="Q165" s="23"/>
      <c r="R165" s="14"/>
      <c r="S165" s="23"/>
      <c r="T165" s="14"/>
      <c r="U165" s="23"/>
      <c r="V165" s="14"/>
      <c r="W165" s="23"/>
      <c r="X165" s="14"/>
      <c r="Y165" s="23"/>
      <c r="Z165" s="124">
        <f>IF(SUM(E165:Y165)=0,0,SUM(E165:Y165))</f>
        <v>16</v>
      </c>
      <c r="AA165" s="121"/>
      <c r="AB165" s="65">
        <f>IF(BA165=0,"",RANK(BA165,BA$157:BA$181))</f>
        <v>7</v>
      </c>
      <c r="AC165" s="136" t="s">
        <v>280</v>
      </c>
      <c r="AD165" s="50">
        <v>39.9</v>
      </c>
      <c r="AE165" s="251" t="s">
        <v>7</v>
      </c>
      <c r="AF165" s="23"/>
      <c r="AG165" s="50">
        <v>12</v>
      </c>
      <c r="AH165" s="15"/>
      <c r="AI165" s="16"/>
      <c r="AJ165" s="15"/>
      <c r="AK165" s="16"/>
      <c r="AL165" s="15"/>
      <c r="AM165" s="14"/>
      <c r="AN165" s="15"/>
      <c r="AO165" s="14"/>
      <c r="AP165" s="15"/>
      <c r="AQ165" s="50"/>
      <c r="AR165" s="23"/>
      <c r="AS165" s="14"/>
      <c r="AT165" s="23"/>
      <c r="AU165" s="14"/>
      <c r="AV165" s="23"/>
      <c r="AW165" s="14"/>
      <c r="AX165" s="23"/>
      <c r="AY165" s="14"/>
      <c r="AZ165" s="23"/>
      <c r="BA165" s="124">
        <f>IF(SUM(AF165:AZ165)=0,0,SUM(AF165:AZ165))</f>
        <v>12</v>
      </c>
    </row>
    <row r="166" spans="1:53" ht="18.75" x14ac:dyDescent="0.25">
      <c r="A166" s="65">
        <f>IF(Z166=0,"",RANK(Z166,Z$157:Z$181))</f>
        <v>10</v>
      </c>
      <c r="B166" s="136" t="s">
        <v>262</v>
      </c>
      <c r="C166" s="50">
        <v>29.4</v>
      </c>
      <c r="D166" s="251" t="s">
        <v>6</v>
      </c>
      <c r="E166" s="23">
        <v>12</v>
      </c>
      <c r="F166" s="50">
        <v>1</v>
      </c>
      <c r="G166" s="15"/>
      <c r="H166" s="16"/>
      <c r="I166" s="15"/>
      <c r="J166" s="16"/>
      <c r="K166" s="15"/>
      <c r="L166" s="14"/>
      <c r="M166" s="15"/>
      <c r="N166" s="14"/>
      <c r="O166" s="15"/>
      <c r="P166" s="50"/>
      <c r="Q166" s="23"/>
      <c r="R166" s="14"/>
      <c r="S166" s="23"/>
      <c r="T166" s="14"/>
      <c r="U166" s="23"/>
      <c r="V166" s="14"/>
      <c r="W166" s="23"/>
      <c r="X166" s="14"/>
      <c r="Y166" s="23"/>
      <c r="Z166" s="124">
        <f>IF(SUM(E166:Y166)=0,0,SUM(E166:Y166))</f>
        <v>13</v>
      </c>
      <c r="AA166" s="121"/>
      <c r="AB166" s="65">
        <f>IF(BA166=0,"",RANK(BA166,BA$157:BA$181))</f>
        <v>10</v>
      </c>
      <c r="AC166" s="136" t="s">
        <v>184</v>
      </c>
      <c r="AD166" s="50">
        <v>33.700000000000003</v>
      </c>
      <c r="AE166" s="251" t="s">
        <v>48</v>
      </c>
      <c r="AF166" s="23">
        <v>10</v>
      </c>
      <c r="AG166" s="50"/>
      <c r="AH166" s="15">
        <v>1</v>
      </c>
      <c r="AI166" s="16"/>
      <c r="AJ166" s="15"/>
      <c r="AK166" s="16"/>
      <c r="AL166" s="15"/>
      <c r="AM166" s="14"/>
      <c r="AN166" s="15"/>
      <c r="AO166" s="14"/>
      <c r="AP166" s="15"/>
      <c r="AQ166" s="50"/>
      <c r="AR166" s="23"/>
      <c r="AS166" s="14"/>
      <c r="AT166" s="23"/>
      <c r="AU166" s="14"/>
      <c r="AV166" s="23"/>
      <c r="AW166" s="14"/>
      <c r="AX166" s="23"/>
      <c r="AY166" s="14"/>
      <c r="AZ166" s="23"/>
      <c r="BA166" s="124">
        <f>IF(SUM(AF166:AZ166)=0,0,SUM(AF166:AZ166))</f>
        <v>11</v>
      </c>
    </row>
    <row r="167" spans="1:53" ht="18.75" x14ac:dyDescent="0.25">
      <c r="A167" s="65">
        <f>IF(Z167=0,"",RANK(Z167,Z$157:Z$181))</f>
        <v>11</v>
      </c>
      <c r="B167" s="136" t="s">
        <v>264</v>
      </c>
      <c r="C167" s="50">
        <v>35.9</v>
      </c>
      <c r="D167" s="251" t="s">
        <v>7</v>
      </c>
      <c r="E167" s="23">
        <v>10</v>
      </c>
      <c r="F167" s="50"/>
      <c r="G167" s="15">
        <v>2</v>
      </c>
      <c r="H167" s="16"/>
      <c r="I167" s="15"/>
      <c r="J167" s="16"/>
      <c r="K167" s="15"/>
      <c r="L167" s="14"/>
      <c r="M167" s="15"/>
      <c r="N167" s="14"/>
      <c r="O167" s="15"/>
      <c r="P167" s="50"/>
      <c r="Q167" s="23"/>
      <c r="R167" s="14"/>
      <c r="S167" s="23"/>
      <c r="T167" s="14"/>
      <c r="U167" s="23"/>
      <c r="V167" s="14"/>
      <c r="W167" s="23"/>
      <c r="X167" s="14"/>
      <c r="Y167" s="23"/>
      <c r="Z167" s="124">
        <f>IF(SUM(E167:Y167)=0,0,SUM(E167:Y167))</f>
        <v>12</v>
      </c>
      <c r="AA167" s="121"/>
      <c r="AB167" s="65">
        <f>IF(BA167=0,"",RANK(BA167,BA$157:BA$181))</f>
        <v>10</v>
      </c>
      <c r="AC167" s="136" t="s">
        <v>273</v>
      </c>
      <c r="AD167" s="50">
        <v>37</v>
      </c>
      <c r="AE167" s="251" t="s">
        <v>42</v>
      </c>
      <c r="AF167" s="23"/>
      <c r="AG167" s="50">
        <v>5</v>
      </c>
      <c r="AH167" s="15">
        <v>6</v>
      </c>
      <c r="AI167" s="16"/>
      <c r="AJ167" s="15"/>
      <c r="AK167" s="16"/>
      <c r="AL167" s="15"/>
      <c r="AM167" s="14"/>
      <c r="AN167" s="15"/>
      <c r="AO167" s="14"/>
      <c r="AP167" s="15"/>
      <c r="AQ167" s="50"/>
      <c r="AR167" s="23"/>
      <c r="AS167" s="14"/>
      <c r="AT167" s="23"/>
      <c r="AU167" s="14"/>
      <c r="AV167" s="23"/>
      <c r="AW167" s="14"/>
      <c r="AX167" s="23"/>
      <c r="AY167" s="14"/>
      <c r="AZ167" s="23"/>
      <c r="BA167" s="124">
        <f>IF(SUM(AF167:AZ167)=0,0,SUM(AF167:AZ167))</f>
        <v>11</v>
      </c>
    </row>
    <row r="168" spans="1:53" ht="18.75" x14ac:dyDescent="0.25">
      <c r="A168" s="65">
        <f>IF(Z168=0,"",RANK(Z168,Z$157:Z$181))</f>
        <v>12</v>
      </c>
      <c r="B168" s="136" t="s">
        <v>358</v>
      </c>
      <c r="C168" s="50">
        <v>27.9</v>
      </c>
      <c r="D168" s="251" t="s">
        <v>42</v>
      </c>
      <c r="E168" s="23"/>
      <c r="F168" s="50"/>
      <c r="G168" s="15">
        <v>8</v>
      </c>
      <c r="H168" s="16"/>
      <c r="I168" s="15"/>
      <c r="J168" s="16"/>
      <c r="K168" s="15"/>
      <c r="L168" s="14"/>
      <c r="M168" s="15"/>
      <c r="N168" s="14"/>
      <c r="O168" s="15"/>
      <c r="P168" s="50"/>
      <c r="Q168" s="23"/>
      <c r="R168" s="14"/>
      <c r="S168" s="23"/>
      <c r="T168" s="14"/>
      <c r="U168" s="23"/>
      <c r="V168" s="14"/>
      <c r="W168" s="23"/>
      <c r="X168" s="14"/>
      <c r="Y168" s="23"/>
      <c r="Z168" s="124">
        <f>IF(SUM(E168:Y168)=0,0,SUM(E168:Y168))</f>
        <v>8</v>
      </c>
      <c r="AA168" s="121"/>
      <c r="AB168" s="65">
        <f>IF(BA168=0,"",RANK(BA168,BA$157:BA$181))</f>
        <v>12</v>
      </c>
      <c r="AC168" s="136" t="s">
        <v>271</v>
      </c>
      <c r="AD168" s="50">
        <v>30.9</v>
      </c>
      <c r="AE168" s="251" t="s">
        <v>47</v>
      </c>
      <c r="AF168" s="23"/>
      <c r="AG168" s="50">
        <v>10</v>
      </c>
      <c r="AH168" s="15"/>
      <c r="AI168" s="16"/>
      <c r="AJ168" s="15"/>
      <c r="AK168" s="16"/>
      <c r="AL168" s="15"/>
      <c r="AM168" s="14"/>
      <c r="AN168" s="15"/>
      <c r="AO168" s="14"/>
      <c r="AP168" s="15"/>
      <c r="AQ168" s="50"/>
      <c r="AR168" s="23"/>
      <c r="AS168" s="14"/>
      <c r="AT168" s="23"/>
      <c r="AU168" s="14"/>
      <c r="AV168" s="23"/>
      <c r="AW168" s="14"/>
      <c r="AX168" s="23"/>
      <c r="AY168" s="14"/>
      <c r="AZ168" s="23"/>
      <c r="BA168" s="124">
        <f>IF(SUM(AF168:AZ168)=0,0,SUM(AF168:AZ168))</f>
        <v>10</v>
      </c>
    </row>
    <row r="169" spans="1:53" ht="18.75" x14ac:dyDescent="0.25">
      <c r="A169" s="65">
        <f>IF(Z169=0,"",RANK(Z169,Z$157:Z$181))</f>
        <v>12</v>
      </c>
      <c r="B169" s="136" t="s">
        <v>279</v>
      </c>
      <c r="C169" s="50">
        <v>27.5</v>
      </c>
      <c r="D169" s="251" t="s">
        <v>42</v>
      </c>
      <c r="E169" s="23"/>
      <c r="F169" s="50">
        <v>8</v>
      </c>
      <c r="G169" s="15"/>
      <c r="H169" s="16"/>
      <c r="I169" s="15"/>
      <c r="J169" s="16"/>
      <c r="K169" s="15"/>
      <c r="L169" s="14"/>
      <c r="M169" s="15"/>
      <c r="N169" s="14"/>
      <c r="O169" s="15"/>
      <c r="P169" s="50"/>
      <c r="Q169" s="23"/>
      <c r="R169" s="14"/>
      <c r="S169" s="23"/>
      <c r="T169" s="14"/>
      <c r="U169" s="23"/>
      <c r="V169" s="14"/>
      <c r="W169" s="23"/>
      <c r="X169" s="14"/>
      <c r="Y169" s="23"/>
      <c r="Z169" s="124">
        <f>IF(SUM(E169:Y169)=0,0,SUM(E169:Y169))</f>
        <v>8</v>
      </c>
      <c r="AA169" s="121"/>
      <c r="AB169" s="65">
        <f>IF(BA169=0,"",RANK(BA169,BA$157:BA$181))</f>
        <v>12</v>
      </c>
      <c r="AC169" s="136" t="s">
        <v>185</v>
      </c>
      <c r="AD169" s="50">
        <v>33.1</v>
      </c>
      <c r="AE169" s="251" t="s">
        <v>48</v>
      </c>
      <c r="AF169" s="23">
        <v>10</v>
      </c>
      <c r="AG169" s="50"/>
      <c r="AH169" s="15"/>
      <c r="AI169" s="16"/>
      <c r="AJ169" s="15"/>
      <c r="AK169" s="16"/>
      <c r="AL169" s="15"/>
      <c r="AM169" s="14"/>
      <c r="AN169" s="15"/>
      <c r="AO169" s="14"/>
      <c r="AP169" s="15"/>
      <c r="AQ169" s="50"/>
      <c r="AR169" s="23"/>
      <c r="AS169" s="14"/>
      <c r="AT169" s="23"/>
      <c r="AU169" s="14"/>
      <c r="AV169" s="23"/>
      <c r="AW169" s="14"/>
      <c r="AX169" s="23"/>
      <c r="AY169" s="14"/>
      <c r="AZ169" s="23"/>
      <c r="BA169" s="124">
        <f>IF(SUM(AF169:AZ169)=0,0,SUM(AF169:AZ169))</f>
        <v>10</v>
      </c>
    </row>
    <row r="170" spans="1:53" ht="15" customHeight="1" x14ac:dyDescent="0.25">
      <c r="A170" s="65">
        <f>IF(Z170=0,"",RANK(Z170,Z$157:Z$181))</f>
        <v>14</v>
      </c>
      <c r="B170" s="136" t="s">
        <v>100</v>
      </c>
      <c r="C170" s="50">
        <v>38.4</v>
      </c>
      <c r="D170" s="251" t="s">
        <v>101</v>
      </c>
      <c r="E170" s="23"/>
      <c r="F170" s="50"/>
      <c r="G170" s="15">
        <v>7</v>
      </c>
      <c r="H170" s="16"/>
      <c r="I170" s="15"/>
      <c r="J170" s="16"/>
      <c r="K170" s="15"/>
      <c r="L170" s="14"/>
      <c r="M170" s="15"/>
      <c r="N170" s="14"/>
      <c r="O170" s="15"/>
      <c r="P170" s="50"/>
      <c r="Q170" s="23"/>
      <c r="R170" s="14"/>
      <c r="S170" s="23"/>
      <c r="T170" s="14"/>
      <c r="U170" s="23"/>
      <c r="V170" s="14"/>
      <c r="W170" s="23"/>
      <c r="X170" s="14"/>
      <c r="Y170" s="23"/>
      <c r="Z170" s="124">
        <f>IF(SUM(E170:Y170)=0,0,SUM(E170:Y170))</f>
        <v>7</v>
      </c>
      <c r="AA170" s="121"/>
      <c r="AB170" s="65">
        <f>IF(BA170=0,"",RANK(BA170,BA$157:BA$181))</f>
        <v>14</v>
      </c>
      <c r="AC170" s="136" t="s">
        <v>187</v>
      </c>
      <c r="AD170" s="50">
        <v>30.3</v>
      </c>
      <c r="AE170" s="251" t="s">
        <v>47</v>
      </c>
      <c r="AF170" s="23">
        <v>1</v>
      </c>
      <c r="AG170" s="50">
        <v>6</v>
      </c>
      <c r="AH170" s="15"/>
      <c r="AI170" s="16"/>
      <c r="AJ170" s="15"/>
      <c r="AK170" s="16"/>
      <c r="AL170" s="15"/>
      <c r="AM170" s="14"/>
      <c r="AN170" s="15"/>
      <c r="AO170" s="14"/>
      <c r="AP170" s="15"/>
      <c r="AQ170" s="50"/>
      <c r="AR170" s="23"/>
      <c r="AS170" s="14"/>
      <c r="AT170" s="23"/>
      <c r="AU170" s="14"/>
      <c r="AV170" s="23"/>
      <c r="AW170" s="14"/>
      <c r="AX170" s="23"/>
      <c r="AY170" s="14"/>
      <c r="AZ170" s="23"/>
      <c r="BA170" s="124">
        <f>IF(SUM(AF170:AZ170)=0,0,SUM(AF170:AZ170))</f>
        <v>7</v>
      </c>
    </row>
    <row r="171" spans="1:53" ht="18.75" x14ac:dyDescent="0.25">
      <c r="A171" s="65">
        <f>IF(Z171=0,"",RANK(Z171,Z$157:Z$181))</f>
        <v>15</v>
      </c>
      <c r="B171" s="136" t="s">
        <v>280</v>
      </c>
      <c r="C171" s="50">
        <v>39.9</v>
      </c>
      <c r="D171" s="251" t="s">
        <v>7</v>
      </c>
      <c r="E171" s="23"/>
      <c r="F171" s="199">
        <v>6</v>
      </c>
      <c r="G171" s="15"/>
      <c r="H171" s="16"/>
      <c r="I171" s="15"/>
      <c r="J171" s="16"/>
      <c r="K171" s="15"/>
      <c r="L171" s="14"/>
      <c r="M171" s="15"/>
      <c r="N171" s="14"/>
      <c r="O171" s="15"/>
      <c r="P171" s="50"/>
      <c r="Q171" s="23"/>
      <c r="R171" s="14"/>
      <c r="S171" s="23"/>
      <c r="T171" s="14"/>
      <c r="U171" s="23"/>
      <c r="V171" s="14"/>
      <c r="W171" s="23"/>
      <c r="X171" s="14"/>
      <c r="Y171" s="23"/>
      <c r="Z171" s="124">
        <f>IF(SUM(E171:Y171)=0,0,SUM(E171:Y171))</f>
        <v>6</v>
      </c>
      <c r="AA171" s="121"/>
      <c r="AB171" s="65">
        <f>IF(BA171=0,"",RANK(BA171,BA$157:BA$181))</f>
        <v>15</v>
      </c>
      <c r="AC171" s="136" t="s">
        <v>358</v>
      </c>
      <c r="AD171" s="50">
        <v>27.9</v>
      </c>
      <c r="AE171" s="251" t="s">
        <v>42</v>
      </c>
      <c r="AF171" s="23"/>
      <c r="AG171" s="50"/>
      <c r="AH171" s="15">
        <v>6</v>
      </c>
      <c r="AI171" s="16"/>
      <c r="AJ171" s="15"/>
      <c r="AK171" s="16"/>
      <c r="AL171" s="15"/>
      <c r="AM171" s="14"/>
      <c r="AN171" s="15"/>
      <c r="AO171" s="14"/>
      <c r="AP171" s="15"/>
      <c r="AQ171" s="50"/>
      <c r="AR171" s="23"/>
      <c r="AS171" s="14"/>
      <c r="AT171" s="23"/>
      <c r="AU171" s="14"/>
      <c r="AV171" s="23"/>
      <c r="AW171" s="14"/>
      <c r="AX171" s="23"/>
      <c r="AY171" s="14"/>
      <c r="AZ171" s="23"/>
      <c r="BA171" s="124">
        <f>IF(SUM(AF171:AZ171)=0,0,SUM(AF171:AZ171))</f>
        <v>6</v>
      </c>
    </row>
    <row r="172" spans="1:53" ht="18.75" x14ac:dyDescent="0.25">
      <c r="A172" s="65">
        <f>IF(Z172=0,"",RANK(Z172,Z$157:Z$181))</f>
        <v>15</v>
      </c>
      <c r="B172" s="136" t="s">
        <v>270</v>
      </c>
      <c r="C172" s="50">
        <v>39.299999999999997</v>
      </c>
      <c r="D172" s="251" t="s">
        <v>6</v>
      </c>
      <c r="E172" s="23">
        <v>6</v>
      </c>
      <c r="F172" s="50"/>
      <c r="G172" s="15"/>
      <c r="H172" s="16"/>
      <c r="I172" s="15"/>
      <c r="J172" s="16"/>
      <c r="K172" s="15"/>
      <c r="L172" s="14"/>
      <c r="M172" s="15"/>
      <c r="N172" s="14"/>
      <c r="O172" s="15"/>
      <c r="P172" s="50"/>
      <c r="Q172" s="23"/>
      <c r="R172" s="14"/>
      <c r="S172" s="23"/>
      <c r="T172" s="14"/>
      <c r="U172" s="23"/>
      <c r="V172" s="14"/>
      <c r="W172" s="23"/>
      <c r="X172" s="14"/>
      <c r="Y172" s="23"/>
      <c r="Z172" s="124">
        <f>IF(SUM(E172:Y172)=0,0,SUM(E172:Y172))</f>
        <v>6</v>
      </c>
      <c r="AA172" s="121"/>
      <c r="AB172" s="65">
        <f>IF(BA172=0,"",RANK(BA172,BA$157:BA$181))</f>
        <v>15</v>
      </c>
      <c r="AC172" s="136" t="s">
        <v>266</v>
      </c>
      <c r="AD172" s="50">
        <v>28.7</v>
      </c>
      <c r="AE172" s="251" t="s">
        <v>46</v>
      </c>
      <c r="AF172" s="23">
        <v>3</v>
      </c>
      <c r="AG172" s="50"/>
      <c r="AH172" s="15">
        <v>3</v>
      </c>
      <c r="AI172" s="16"/>
      <c r="AJ172" s="15"/>
      <c r="AK172" s="16"/>
      <c r="AL172" s="15"/>
      <c r="AM172" s="14"/>
      <c r="AN172" s="15"/>
      <c r="AO172" s="14"/>
      <c r="AP172" s="15"/>
      <c r="AQ172" s="50"/>
      <c r="AR172" s="23"/>
      <c r="AS172" s="14"/>
      <c r="AT172" s="23"/>
      <c r="AU172" s="14"/>
      <c r="AV172" s="23"/>
      <c r="AW172" s="14"/>
      <c r="AX172" s="23"/>
      <c r="AY172" s="14"/>
      <c r="AZ172" s="23"/>
      <c r="BA172" s="124">
        <f>IF(SUM(AF172:AZ172)=0,0,SUM(AF172:AZ172))</f>
        <v>6</v>
      </c>
    </row>
    <row r="173" spans="1:53" ht="18.75" x14ac:dyDescent="0.25">
      <c r="A173" s="65">
        <f>IF(Z173=0,"",RANK(Z173,Z$157:Z$181))</f>
        <v>15</v>
      </c>
      <c r="B173" s="136" t="s">
        <v>185</v>
      </c>
      <c r="C173" s="50">
        <v>33.1</v>
      </c>
      <c r="D173" s="251" t="s">
        <v>48</v>
      </c>
      <c r="E173" s="23">
        <v>1</v>
      </c>
      <c r="F173" s="50"/>
      <c r="G173" s="15">
        <v>5</v>
      </c>
      <c r="H173" s="16"/>
      <c r="I173" s="15"/>
      <c r="J173" s="16"/>
      <c r="K173" s="15"/>
      <c r="L173" s="14"/>
      <c r="M173" s="15"/>
      <c r="N173" s="14"/>
      <c r="O173" s="15"/>
      <c r="P173" s="50"/>
      <c r="Q173" s="23"/>
      <c r="R173" s="14"/>
      <c r="S173" s="23"/>
      <c r="T173" s="14"/>
      <c r="U173" s="23"/>
      <c r="V173" s="14"/>
      <c r="W173" s="23"/>
      <c r="X173" s="14"/>
      <c r="Y173" s="23"/>
      <c r="Z173" s="124">
        <f>IF(SUM(E173:Y173)=0,0,SUM(E173:Y173))</f>
        <v>6</v>
      </c>
      <c r="AA173" s="121"/>
      <c r="AB173" s="65">
        <f>IF(BA173=0,"",RANK(BA173,BA$157:BA$181))</f>
        <v>15</v>
      </c>
      <c r="AC173" s="136" t="s">
        <v>270</v>
      </c>
      <c r="AD173" s="50">
        <v>39.299999999999997</v>
      </c>
      <c r="AE173" s="251" t="s">
        <v>6</v>
      </c>
      <c r="AF173" s="23">
        <v>5</v>
      </c>
      <c r="AG173" s="50">
        <v>1</v>
      </c>
      <c r="AH173" s="15"/>
      <c r="AI173" s="16"/>
      <c r="AJ173" s="15"/>
      <c r="AK173" s="16"/>
      <c r="AL173" s="15"/>
      <c r="AM173" s="14"/>
      <c r="AN173" s="15"/>
      <c r="AO173" s="14"/>
      <c r="AP173" s="15"/>
      <c r="AQ173" s="50"/>
      <c r="AR173" s="23"/>
      <c r="AS173" s="14"/>
      <c r="AT173" s="23"/>
      <c r="AU173" s="14"/>
      <c r="AV173" s="23"/>
      <c r="AW173" s="14"/>
      <c r="AX173" s="23"/>
      <c r="AY173" s="14"/>
      <c r="AZ173" s="23"/>
      <c r="BA173" s="124">
        <f>IF(SUM(AF173:AZ173)=0,0,SUM(AF173:AZ173))</f>
        <v>6</v>
      </c>
    </row>
    <row r="174" spans="1:53" ht="18.75" x14ac:dyDescent="0.25">
      <c r="A174" s="65">
        <f>IF(Z174=0,"",RANK(Z174,Z$157:Z$181))</f>
        <v>18</v>
      </c>
      <c r="B174" s="136" t="s">
        <v>273</v>
      </c>
      <c r="C174" s="50">
        <v>36.5</v>
      </c>
      <c r="D174" s="251" t="s">
        <v>42</v>
      </c>
      <c r="E174" s="23"/>
      <c r="F174" s="50">
        <v>4</v>
      </c>
      <c r="G174" s="15"/>
      <c r="H174" s="16"/>
      <c r="I174" s="15"/>
      <c r="J174" s="16"/>
      <c r="K174" s="15"/>
      <c r="L174" s="14"/>
      <c r="M174" s="15"/>
      <c r="N174" s="14"/>
      <c r="O174" s="15"/>
      <c r="P174" s="50"/>
      <c r="Q174" s="23"/>
      <c r="R174" s="14"/>
      <c r="S174" s="23"/>
      <c r="T174" s="14"/>
      <c r="U174" s="23"/>
      <c r="V174" s="14"/>
      <c r="W174" s="23"/>
      <c r="X174" s="14"/>
      <c r="Y174" s="23"/>
      <c r="Z174" s="124">
        <f>IF(SUM(E174:Y174)=0,0,SUM(E174:Y174))</f>
        <v>4</v>
      </c>
      <c r="AA174" s="121"/>
      <c r="AB174" s="65">
        <f>IF(BA174=0,"",RANK(BA174,BA$157:BA$181))</f>
        <v>18</v>
      </c>
      <c r="AC174" s="136" t="s">
        <v>189</v>
      </c>
      <c r="AD174" s="50">
        <v>31.2</v>
      </c>
      <c r="AE174" s="251" t="s">
        <v>46</v>
      </c>
      <c r="AF174" s="23"/>
      <c r="AG174" s="50">
        <v>5</v>
      </c>
      <c r="AH174" s="15"/>
      <c r="AI174" s="16"/>
      <c r="AJ174" s="15"/>
      <c r="AK174" s="16"/>
      <c r="AL174" s="15"/>
      <c r="AM174" s="14"/>
      <c r="AN174" s="15"/>
      <c r="AO174" s="14"/>
      <c r="AP174" s="15"/>
      <c r="AQ174" s="50"/>
      <c r="AR174" s="23"/>
      <c r="AS174" s="14"/>
      <c r="AT174" s="23"/>
      <c r="AU174" s="14"/>
      <c r="AV174" s="23"/>
      <c r="AW174" s="14"/>
      <c r="AX174" s="23"/>
      <c r="AY174" s="14"/>
      <c r="AZ174" s="23"/>
      <c r="BA174" s="124">
        <f>IF(SUM(AF174:AZ174)=0,0,SUM(AF174:AZ174))</f>
        <v>5</v>
      </c>
    </row>
    <row r="175" spans="1:53" ht="18.75" x14ac:dyDescent="0.25">
      <c r="A175" s="65">
        <f>IF(Z175=0,"",RANK(Z175,Z$157:Z$181))</f>
        <v>18</v>
      </c>
      <c r="B175" s="136" t="s">
        <v>187</v>
      </c>
      <c r="C175" s="50">
        <v>30.3</v>
      </c>
      <c r="D175" s="251" t="s">
        <v>47</v>
      </c>
      <c r="E175" s="23"/>
      <c r="F175" s="50">
        <v>4</v>
      </c>
      <c r="G175" s="15"/>
      <c r="H175" s="16"/>
      <c r="I175" s="15"/>
      <c r="J175" s="16"/>
      <c r="K175" s="15"/>
      <c r="L175" s="14"/>
      <c r="M175" s="15"/>
      <c r="N175" s="14"/>
      <c r="O175" s="15"/>
      <c r="P175" s="50"/>
      <c r="Q175" s="23"/>
      <c r="R175" s="14"/>
      <c r="S175" s="23"/>
      <c r="T175" s="14"/>
      <c r="U175" s="23"/>
      <c r="V175" s="14"/>
      <c r="W175" s="23"/>
      <c r="X175" s="14"/>
      <c r="Y175" s="23"/>
      <c r="Z175" s="124">
        <f>IF(SUM(E175:Y175)=0,0,SUM(E175:Y175))</f>
        <v>4</v>
      </c>
      <c r="AA175" s="121"/>
      <c r="AB175" s="65">
        <f>IF(BA175=0,"",RANK(BA175,BA$157:BA$181))</f>
        <v>18</v>
      </c>
      <c r="AC175" s="136" t="s">
        <v>311</v>
      </c>
      <c r="AD175" s="50">
        <v>43.3</v>
      </c>
      <c r="AE175" s="251" t="s">
        <v>312</v>
      </c>
      <c r="AF175" s="23"/>
      <c r="AG175" s="50">
        <v>5</v>
      </c>
      <c r="AH175" s="15"/>
      <c r="AI175" s="16"/>
      <c r="AJ175" s="15"/>
      <c r="AK175" s="16"/>
      <c r="AL175" s="15"/>
      <c r="AM175" s="14"/>
      <c r="AN175" s="15"/>
      <c r="AO175" s="14"/>
      <c r="AP175" s="15"/>
      <c r="AQ175" s="50"/>
      <c r="AR175" s="23"/>
      <c r="AS175" s="14"/>
      <c r="AT175" s="23"/>
      <c r="AU175" s="14"/>
      <c r="AV175" s="23"/>
      <c r="AW175" s="14"/>
      <c r="AX175" s="23"/>
      <c r="AY175" s="14"/>
      <c r="AZ175" s="23"/>
      <c r="BA175" s="124">
        <f>IF(SUM(AF175:AZ175)=0,0,SUM(AF175:AZ175))</f>
        <v>5</v>
      </c>
    </row>
    <row r="176" spans="1:53" ht="18.75" x14ac:dyDescent="0.25">
      <c r="A176" s="65">
        <f>IF(Z176=0,"",RANK(Z176,Z$157:Z$181))</f>
        <v>20</v>
      </c>
      <c r="B176" s="136" t="s">
        <v>184</v>
      </c>
      <c r="C176" s="50">
        <v>33.700000000000003</v>
      </c>
      <c r="D176" s="251" t="s">
        <v>48</v>
      </c>
      <c r="E176" s="23">
        <v>1</v>
      </c>
      <c r="F176" s="50"/>
      <c r="G176" s="15">
        <v>2</v>
      </c>
      <c r="H176" s="16"/>
      <c r="I176" s="15"/>
      <c r="J176" s="16"/>
      <c r="K176" s="15"/>
      <c r="L176" s="14"/>
      <c r="M176" s="15"/>
      <c r="N176" s="14"/>
      <c r="O176" s="15"/>
      <c r="P176" s="50"/>
      <c r="Q176" s="23"/>
      <c r="R176" s="14"/>
      <c r="S176" s="23"/>
      <c r="T176" s="14"/>
      <c r="U176" s="23"/>
      <c r="V176" s="14"/>
      <c r="W176" s="23"/>
      <c r="X176" s="14"/>
      <c r="Y176" s="23"/>
      <c r="Z176" s="124">
        <f>IF(SUM(E176:Y176)=0,0,SUM(E176:Y176))</f>
        <v>3</v>
      </c>
      <c r="AA176" s="121"/>
      <c r="AB176" s="65">
        <f>IF(BA176=0,"",RANK(BA176,BA$157:BA$181))</f>
        <v>20</v>
      </c>
      <c r="AC176" s="136" t="s">
        <v>332</v>
      </c>
      <c r="AD176" s="50">
        <v>37.1</v>
      </c>
      <c r="AE176" s="251" t="s">
        <v>1</v>
      </c>
      <c r="AF176" s="23"/>
      <c r="AG176" s="50"/>
      <c r="AH176" s="15">
        <v>4</v>
      </c>
      <c r="AI176" s="16"/>
      <c r="AJ176" s="15"/>
      <c r="AK176" s="16"/>
      <c r="AL176" s="15"/>
      <c r="AM176" s="14"/>
      <c r="AN176" s="15"/>
      <c r="AO176" s="14"/>
      <c r="AP176" s="15"/>
      <c r="AQ176" s="50"/>
      <c r="AR176" s="23"/>
      <c r="AS176" s="14"/>
      <c r="AT176" s="23"/>
      <c r="AU176" s="14"/>
      <c r="AV176" s="23"/>
      <c r="AW176" s="14"/>
      <c r="AX176" s="23"/>
      <c r="AY176" s="14"/>
      <c r="AZ176" s="23"/>
      <c r="BA176" s="124">
        <f>IF(SUM(AF176:AZ176)=0,0,SUM(AF176:AZ176))</f>
        <v>4</v>
      </c>
    </row>
    <row r="177" spans="1:53" ht="18.75" x14ac:dyDescent="0.25">
      <c r="A177" s="65">
        <f>IF(Z177=0,"",RANK(Z177,Z$157:Z$181))</f>
        <v>21</v>
      </c>
      <c r="B177" s="136" t="s">
        <v>332</v>
      </c>
      <c r="C177" s="50">
        <v>37.1</v>
      </c>
      <c r="D177" s="251" t="s">
        <v>1</v>
      </c>
      <c r="E177" s="23"/>
      <c r="F177" s="50"/>
      <c r="G177" s="15">
        <v>2</v>
      </c>
      <c r="H177" s="16"/>
      <c r="I177" s="15"/>
      <c r="J177" s="16"/>
      <c r="K177" s="15"/>
      <c r="L177" s="14"/>
      <c r="M177" s="15"/>
      <c r="N177" s="14"/>
      <c r="O177" s="15"/>
      <c r="P177" s="50"/>
      <c r="Q177" s="23"/>
      <c r="R177" s="14"/>
      <c r="S177" s="23"/>
      <c r="T177" s="14"/>
      <c r="U177" s="23"/>
      <c r="V177" s="14"/>
      <c r="W177" s="23"/>
      <c r="X177" s="14"/>
      <c r="Y177" s="23"/>
      <c r="Z177" s="124">
        <f>IF(SUM(E177:Y177)=0,0,SUM(E177:Y177))</f>
        <v>2</v>
      </c>
      <c r="AA177" s="121"/>
      <c r="AB177" s="65">
        <f>IF(BA177=0,"",RANK(BA177,BA$157:BA$181))</f>
        <v>21</v>
      </c>
      <c r="AC177" s="136" t="s">
        <v>186</v>
      </c>
      <c r="AD177" s="50">
        <v>42</v>
      </c>
      <c r="AE177" s="251" t="s">
        <v>22</v>
      </c>
      <c r="AF177" s="23">
        <v>3</v>
      </c>
      <c r="AG177" s="50"/>
      <c r="AH177" s="15"/>
      <c r="AI177" s="16"/>
      <c r="AJ177" s="15"/>
      <c r="AK177" s="16"/>
      <c r="AL177" s="15"/>
      <c r="AM177" s="14"/>
      <c r="AN177" s="15"/>
      <c r="AO177" s="14"/>
      <c r="AP177" s="15"/>
      <c r="AQ177" s="50"/>
      <c r="AR177" s="23"/>
      <c r="AS177" s="14"/>
      <c r="AT177" s="23"/>
      <c r="AU177" s="14"/>
      <c r="AV177" s="23"/>
      <c r="AW177" s="14"/>
      <c r="AX177" s="23"/>
      <c r="AY177" s="14"/>
      <c r="AZ177" s="23"/>
      <c r="BA177" s="124">
        <f>IF(SUM(AF177:AZ177)=0,0,SUM(AF177:AZ177))</f>
        <v>3</v>
      </c>
    </row>
    <row r="178" spans="1:53" ht="18.75" x14ac:dyDescent="0.25">
      <c r="A178" s="65">
        <f>IF(Z178=0,"",RANK(Z178,Z$157:Z$181))</f>
        <v>22</v>
      </c>
      <c r="B178" s="136" t="s">
        <v>186</v>
      </c>
      <c r="C178" s="50">
        <v>42</v>
      </c>
      <c r="D178" s="251" t="s">
        <v>22</v>
      </c>
      <c r="E178" s="23">
        <v>1</v>
      </c>
      <c r="F178" s="50"/>
      <c r="G178" s="15"/>
      <c r="H178" s="16"/>
      <c r="I178" s="15"/>
      <c r="J178" s="16"/>
      <c r="K178" s="15"/>
      <c r="L178" s="14"/>
      <c r="M178" s="15"/>
      <c r="N178" s="14"/>
      <c r="O178" s="15"/>
      <c r="P178" s="50"/>
      <c r="Q178" s="23"/>
      <c r="R178" s="14"/>
      <c r="S178" s="23"/>
      <c r="T178" s="14"/>
      <c r="U178" s="23"/>
      <c r="V178" s="14"/>
      <c r="W178" s="23"/>
      <c r="X178" s="14"/>
      <c r="Y178" s="23"/>
      <c r="Z178" s="124">
        <f>IF(SUM(E178:Y178)=0,0,SUM(E178:Y178))</f>
        <v>1</v>
      </c>
      <c r="AA178" s="121"/>
      <c r="AB178" s="65" t="str">
        <f>IF(BA178=0,"",RANK(BA178,BA$157:BA$181))</f>
        <v/>
      </c>
      <c r="AC178" s="136"/>
      <c r="AD178" s="50"/>
      <c r="AE178" s="251"/>
      <c r="AF178" s="23"/>
      <c r="AG178" s="50"/>
      <c r="AH178" s="15"/>
      <c r="AI178" s="16"/>
      <c r="AJ178" s="15"/>
      <c r="AK178" s="16"/>
      <c r="AL178" s="15"/>
      <c r="AM178" s="14"/>
      <c r="AN178" s="15"/>
      <c r="AO178" s="14"/>
      <c r="AP178" s="15"/>
      <c r="AQ178" s="50"/>
      <c r="AR178" s="23"/>
      <c r="AS178" s="14"/>
      <c r="AT178" s="23"/>
      <c r="AU178" s="14"/>
      <c r="AV178" s="23"/>
      <c r="AW178" s="14"/>
      <c r="AX178" s="23"/>
      <c r="AY178" s="14"/>
      <c r="AZ178" s="23"/>
      <c r="BA178" s="124"/>
    </row>
    <row r="179" spans="1:53" ht="18.75" x14ac:dyDescent="0.25">
      <c r="A179" s="65">
        <f>IF(Z179=0,"",RANK(Z179,Z$157:Z$181))</f>
        <v>22</v>
      </c>
      <c r="B179" s="136" t="s">
        <v>192</v>
      </c>
      <c r="C179" s="50">
        <v>32.6</v>
      </c>
      <c r="D179" s="251" t="s">
        <v>42</v>
      </c>
      <c r="E179" s="23"/>
      <c r="F179" s="50">
        <v>1</v>
      </c>
      <c r="G179" s="15"/>
      <c r="H179" s="16"/>
      <c r="I179" s="15"/>
      <c r="J179" s="16"/>
      <c r="K179" s="15"/>
      <c r="L179" s="14"/>
      <c r="M179" s="15"/>
      <c r="N179" s="14"/>
      <c r="O179" s="15"/>
      <c r="P179" s="50"/>
      <c r="Q179" s="23"/>
      <c r="R179" s="14"/>
      <c r="S179" s="23"/>
      <c r="T179" s="14"/>
      <c r="U179" s="23"/>
      <c r="V179" s="14"/>
      <c r="W179" s="23"/>
      <c r="X179" s="14"/>
      <c r="Y179" s="23"/>
      <c r="Z179" s="124">
        <f>IF(SUM(E179:Y179)=0,0,SUM(E179:Y179))</f>
        <v>1</v>
      </c>
      <c r="AA179" s="121"/>
      <c r="AB179" s="65" t="str">
        <f>IF(BA179=0,"",RANK(BA179,BA$157:BA$181))</f>
        <v/>
      </c>
      <c r="AC179" s="136"/>
      <c r="AD179" s="50"/>
      <c r="AE179" s="251"/>
      <c r="AF179" s="23"/>
      <c r="AG179" s="50"/>
      <c r="AH179" s="15"/>
      <c r="AI179" s="16"/>
      <c r="AJ179" s="15"/>
      <c r="AK179" s="16"/>
      <c r="AL179" s="15"/>
      <c r="AM179" s="14"/>
      <c r="AN179" s="15"/>
      <c r="AO179" s="14"/>
      <c r="AP179" s="15"/>
      <c r="AQ179" s="50"/>
      <c r="AR179" s="23"/>
      <c r="AS179" s="14"/>
      <c r="AT179" s="23"/>
      <c r="AU179" s="14"/>
      <c r="AV179" s="23"/>
      <c r="AW179" s="14"/>
      <c r="AX179" s="23"/>
      <c r="AY179" s="14"/>
      <c r="AZ179" s="23"/>
      <c r="BA179" s="124"/>
    </row>
    <row r="180" spans="1:53" ht="18.75" x14ac:dyDescent="0.25">
      <c r="A180" s="65">
        <f>IF(Z180=0,"",RANK(Z180,Z$157:Z$181))</f>
        <v>22</v>
      </c>
      <c r="B180" s="136" t="s">
        <v>87</v>
      </c>
      <c r="C180" s="50">
        <v>28.5</v>
      </c>
      <c r="D180" s="251" t="s">
        <v>7</v>
      </c>
      <c r="E180" s="23">
        <v>1</v>
      </c>
      <c r="F180" s="50"/>
      <c r="G180" s="15"/>
      <c r="H180" s="16"/>
      <c r="I180" s="15"/>
      <c r="J180" s="16"/>
      <c r="K180" s="15"/>
      <c r="L180" s="14"/>
      <c r="M180" s="15"/>
      <c r="N180" s="14"/>
      <c r="O180" s="15"/>
      <c r="P180" s="50"/>
      <c r="Q180" s="23"/>
      <c r="R180" s="14"/>
      <c r="S180" s="23"/>
      <c r="T180" s="14"/>
      <c r="U180" s="23"/>
      <c r="V180" s="14"/>
      <c r="W180" s="23"/>
      <c r="X180" s="14"/>
      <c r="Y180" s="23"/>
      <c r="Z180" s="124">
        <f>IF(SUM(E180:Y180)=0,0,SUM(E180:Y180))</f>
        <v>1</v>
      </c>
      <c r="AA180" s="121"/>
      <c r="AB180" s="65" t="str">
        <f>IF(BA180=0,"",RANK(BA180,BA$157:BA$181))</f>
        <v/>
      </c>
      <c r="AC180" s="136"/>
      <c r="AD180" s="50"/>
      <c r="AE180" s="251"/>
      <c r="AF180" s="23"/>
      <c r="AG180" s="50"/>
      <c r="AH180" s="15"/>
      <c r="AI180" s="16"/>
      <c r="AJ180" s="15"/>
      <c r="AK180" s="16"/>
      <c r="AL180" s="15"/>
      <c r="AM180" s="14"/>
      <c r="AN180" s="15"/>
      <c r="AO180" s="14"/>
      <c r="AP180" s="15"/>
      <c r="AQ180" s="50"/>
      <c r="AR180" s="23"/>
      <c r="AS180" s="14"/>
      <c r="AT180" s="23"/>
      <c r="AU180" s="14"/>
      <c r="AV180" s="23"/>
      <c r="AW180" s="14"/>
      <c r="AX180" s="23"/>
      <c r="AY180" s="14"/>
      <c r="AZ180" s="23"/>
      <c r="BA180" s="124"/>
    </row>
    <row r="181" spans="1:53" ht="18.75" x14ac:dyDescent="0.25">
      <c r="A181" s="65" t="str">
        <f>IF(Z181=0,"",RANK(Z181,Z$157:Z$181))</f>
        <v/>
      </c>
      <c r="B181" s="136"/>
      <c r="C181" s="50"/>
      <c r="D181" s="251"/>
      <c r="E181" s="23"/>
      <c r="F181" s="50"/>
      <c r="G181" s="15"/>
      <c r="H181" s="16"/>
      <c r="I181" s="15"/>
      <c r="J181" s="16"/>
      <c r="K181" s="15"/>
      <c r="L181" s="14"/>
      <c r="M181" s="15"/>
      <c r="N181" s="14"/>
      <c r="O181" s="15"/>
      <c r="P181" s="50"/>
      <c r="Q181" s="23"/>
      <c r="R181" s="14"/>
      <c r="S181" s="23"/>
      <c r="T181" s="14"/>
      <c r="U181" s="23"/>
      <c r="V181" s="14"/>
      <c r="W181" s="23"/>
      <c r="X181" s="14"/>
      <c r="Y181" s="23"/>
      <c r="Z181" s="124"/>
      <c r="AA181" s="121"/>
      <c r="AB181" s="65" t="str">
        <f>IF(BA181=0,"",RANK(BA181,BA$157:BA$181))</f>
        <v/>
      </c>
      <c r="AC181" s="136"/>
      <c r="AD181" s="50"/>
      <c r="AE181" s="251"/>
      <c r="AF181" s="23"/>
      <c r="AG181" s="50"/>
      <c r="AH181" s="15"/>
      <c r="AI181" s="16"/>
      <c r="AJ181" s="15"/>
      <c r="AK181" s="16"/>
      <c r="AL181" s="15"/>
      <c r="AM181" s="14"/>
      <c r="AN181" s="15"/>
      <c r="AO181" s="14"/>
      <c r="AP181" s="15"/>
      <c r="AQ181" s="50"/>
      <c r="AR181" s="23"/>
      <c r="AS181" s="14"/>
      <c r="AT181" s="23"/>
      <c r="AU181" s="14"/>
      <c r="AV181" s="23"/>
      <c r="AW181" s="14"/>
      <c r="AX181" s="23"/>
      <c r="AY181" s="14"/>
      <c r="AZ181" s="23"/>
      <c r="BA181" s="124"/>
    </row>
  </sheetData>
  <sortState xmlns:xlrd2="http://schemas.microsoft.com/office/spreadsheetml/2017/richdata2" ref="AB157:BA181">
    <sortCondition descending="1" ref="BA157:BA181"/>
    <sortCondition ref="AD157:AD181"/>
  </sortState>
  <mergeCells count="14">
    <mergeCell ref="A1:Z1"/>
    <mergeCell ref="AB1:BA1"/>
    <mergeCell ref="A2:Z2"/>
    <mergeCell ref="AB2:BA2"/>
    <mergeCell ref="A4:Z4"/>
    <mergeCell ref="AB4:BA4"/>
    <mergeCell ref="A122:Z122"/>
    <mergeCell ref="AB122:BA122"/>
    <mergeCell ref="A155:Z155"/>
    <mergeCell ref="AB155:BA155"/>
    <mergeCell ref="A39:Z39"/>
    <mergeCell ref="AB39:BA39"/>
    <mergeCell ref="A79:Z79"/>
    <mergeCell ref="AB79:BA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Feuil5">
    <pageSetUpPr fitToPage="1"/>
  </sheetPr>
  <dimension ref="A1:AD31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22" width="6" customWidth="1"/>
    <col min="23" max="25" width="0.140625" hidden="1" customWidth="1"/>
    <col min="26" max="26" width="7.85546875" style="7" customWidth="1"/>
    <col min="27" max="27" width="7.5703125" style="4" bestFit="1" customWidth="1"/>
  </cols>
  <sheetData>
    <row r="1" spans="1:30" ht="26.25" customHeight="1" thickBot="1" x14ac:dyDescent="0.3">
      <c r="A1" s="220" t="s">
        <v>378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2"/>
      <c r="AB1" s="7"/>
      <c r="AC1" s="7"/>
      <c r="AD1" s="7"/>
    </row>
    <row r="2" spans="1:30" ht="159" customHeight="1" thickBot="1" x14ac:dyDescent="0.3">
      <c r="A2" s="24" t="s">
        <v>53</v>
      </c>
      <c r="B2" s="128" t="str">
        <f>CONVIVIALES!E3</f>
        <v>LA PALMYRE GOLF RESORT</v>
      </c>
      <c r="C2" s="128" t="str">
        <f>CONVIVIALES!F3</f>
        <v>GOLF LA ROCHELLE SUD</v>
      </c>
      <c r="D2" s="128" t="str">
        <f>CONVIVIALES!G3</f>
        <v>GOLF DU HAUT-POITOU</v>
      </c>
      <c r="E2" s="128" t="str">
        <f>CONVIVIALES!H3</f>
        <v>GOLF DE LOUDUN-FONTEVRAUD</v>
      </c>
      <c r="F2" s="128" t="str">
        <f>CONVIVIALES!I3</f>
        <v>GOLF DE BRESSUIRE</v>
      </c>
      <c r="G2" s="128" t="str">
        <f>CONVIVIALES!J3</f>
        <v>GOLF CLUB DE MONTENDRE</v>
      </c>
      <c r="H2" s="128" t="str">
        <f>CONVIVIALES!K3</f>
        <v>GOLF DE MIGNALOUX</v>
      </c>
      <c r="I2" s="128" t="str">
        <f>CONVIVIALES!L3</f>
        <v>GOLF BLUEGREEN MAZIERES EN GATINE</v>
      </c>
      <c r="J2" s="128" t="str">
        <f>CONVIVIALES!M3</f>
        <v>GOLF DOMAINE DES FORGES</v>
      </c>
      <c r="K2" s="128" t="str">
        <f>CONVIVIALES!N3</f>
        <v>GOLF BLUEGREEN NIORT ROMAGNE</v>
      </c>
      <c r="L2" s="128" t="str">
        <f>CONVIVIALES!O3</f>
        <v>GOLF LA ROCHE POSAY</v>
      </c>
      <c r="M2" s="128" t="str">
        <f>CONVIVIALES!P3</f>
        <v>GOLF DU CHATEAU DE LA VALLADE</v>
      </c>
      <c r="N2" s="128" t="str">
        <f>CONVIVIALES!Q3</f>
        <v>ANGOULEME GOLF L'HIRONDELLE</v>
      </c>
      <c r="O2" s="128" t="str">
        <f>CONVIVIALES!R3</f>
        <v>GOLF DU COGNAC</v>
      </c>
      <c r="P2" s="128" t="str">
        <f>CONVIVIALES!S3</f>
        <v>GOLF DU HAUT-POITOU 2</v>
      </c>
      <c r="Q2" s="128" t="str">
        <f>CONVIVIALES!T3</f>
        <v>GOLF DE ROYAN</v>
      </c>
      <c r="R2" s="128" t="str">
        <f>CONVIVIALES!U3</f>
        <v>GOLF DE SAINTES</v>
      </c>
      <c r="S2" s="128" t="str">
        <f>CONVIVIALES!V3</f>
        <v>GOLF BLUEGREEN LA DOMANGERE</v>
      </c>
      <c r="T2" s="128" t="str">
        <f>CONVIVIALES!W3</f>
        <v>GOLF BLUEGREEN MAZIERES EN GATINE 2</v>
      </c>
      <c r="U2" s="128" t="str">
        <f>CONVIVIALES!X3</f>
        <v>GOLF LA ROCHELLE SUD (OTUS)</v>
      </c>
      <c r="V2" s="128" t="str">
        <f>CONVIVIALES!Y3</f>
        <v>GOLF DE LA PREE - LA ROCHELLE</v>
      </c>
      <c r="W2" s="128"/>
      <c r="X2" s="128"/>
      <c r="Y2" s="128"/>
      <c r="Z2" s="8" t="s">
        <v>9</v>
      </c>
      <c r="AA2" s="9" t="s">
        <v>28</v>
      </c>
    </row>
    <row r="3" spans="1:30" ht="19.5" thickBot="1" x14ac:dyDescent="0.3">
      <c r="A3" s="126" t="s">
        <v>9</v>
      </c>
      <c r="B3" s="85">
        <f>SUM(B4:B29)</f>
        <v>166</v>
      </c>
      <c r="C3" s="85">
        <f>SUM(C4:C29)</f>
        <v>163</v>
      </c>
      <c r="D3" s="85">
        <f>SUM(D4:D29)</f>
        <v>143</v>
      </c>
      <c r="E3" s="85">
        <f>SUM(E4:E29)</f>
        <v>0</v>
      </c>
      <c r="F3" s="85">
        <f>SUM(F4:F29)</f>
        <v>0</v>
      </c>
      <c r="G3" s="85">
        <f>SUM(G4:G29)</f>
        <v>0</v>
      </c>
      <c r="H3" s="85">
        <f>SUM(H4:H29)</f>
        <v>0</v>
      </c>
      <c r="I3" s="85">
        <f>SUM(I4:I29)</f>
        <v>0</v>
      </c>
      <c r="J3" s="85">
        <f>SUM(J4:J29)</f>
        <v>0</v>
      </c>
      <c r="K3" s="85">
        <f>SUM(K4:K29)</f>
        <v>0</v>
      </c>
      <c r="L3" s="85">
        <f>SUM(L4:L29)</f>
        <v>0</v>
      </c>
      <c r="M3" s="85">
        <f>SUM(M4:M29)</f>
        <v>0</v>
      </c>
      <c r="N3" s="85">
        <f>SUM(N4:N29)</f>
        <v>0</v>
      </c>
      <c r="O3" s="85">
        <f>SUM(O4:O29)</f>
        <v>0</v>
      </c>
      <c r="P3" s="85">
        <f>SUM(P4:P29)</f>
        <v>0</v>
      </c>
      <c r="Q3" s="85">
        <f>SUM(Q4:Q29)</f>
        <v>0</v>
      </c>
      <c r="R3" s="85">
        <f>SUM(R4:R29)</f>
        <v>0</v>
      </c>
      <c r="S3" s="85">
        <f>SUM(S4:S29)</f>
        <v>0</v>
      </c>
      <c r="T3" s="85">
        <f>SUM(T4:T29)</f>
        <v>0</v>
      </c>
      <c r="U3" s="85">
        <f>SUM(U4:U29)</f>
        <v>0</v>
      </c>
      <c r="V3" s="85">
        <f>SUM(V4:V29)</f>
        <v>0</v>
      </c>
      <c r="W3" s="85">
        <f>SUM(W4:W29)</f>
        <v>0</v>
      </c>
      <c r="X3" s="85">
        <f>SUM(X4:X29)</f>
        <v>0</v>
      </c>
      <c r="Y3" s="85">
        <f>SUM(Y4:Y29)</f>
        <v>0</v>
      </c>
      <c r="Z3" s="85">
        <f>SUM(B3:Y3)</f>
        <v>472</v>
      </c>
      <c r="AA3" s="85"/>
    </row>
    <row r="4" spans="1:30" ht="19.5" thickBot="1" x14ac:dyDescent="0.35">
      <c r="A4" s="129" t="s">
        <v>7</v>
      </c>
      <c r="B4" s="130">
        <v>29</v>
      </c>
      <c r="C4" s="131">
        <v>31</v>
      </c>
      <c r="D4" s="131">
        <v>26</v>
      </c>
      <c r="E4" s="130"/>
      <c r="F4" s="131"/>
      <c r="G4" s="131"/>
      <c r="H4" s="131"/>
      <c r="I4" s="130"/>
      <c r="J4" s="131"/>
      <c r="K4" s="130"/>
      <c r="L4" s="131"/>
      <c r="M4" s="131"/>
      <c r="N4" s="131"/>
      <c r="O4" s="131"/>
      <c r="P4" s="131"/>
      <c r="Q4" s="130"/>
      <c r="R4" s="131"/>
      <c r="S4" s="130"/>
      <c r="T4" s="130"/>
      <c r="U4" s="130"/>
      <c r="V4" s="131"/>
      <c r="W4" s="130"/>
      <c r="X4" s="130"/>
      <c r="Y4" s="132"/>
      <c r="Z4" s="83">
        <f>SUM(B4:Y4)</f>
        <v>86</v>
      </c>
      <c r="AA4" s="87">
        <f>IF($Z$3=0,"%",Z4/$Z$3)</f>
        <v>0.18220338983050846</v>
      </c>
    </row>
    <row r="5" spans="1:30" ht="19.5" thickBot="1" x14ac:dyDescent="0.35">
      <c r="A5" s="129" t="s">
        <v>42</v>
      </c>
      <c r="B5" s="130">
        <v>16</v>
      </c>
      <c r="C5" s="131">
        <v>20</v>
      </c>
      <c r="D5" s="131">
        <v>14</v>
      </c>
      <c r="E5" s="130"/>
      <c r="F5" s="131"/>
      <c r="G5" s="131"/>
      <c r="H5" s="131"/>
      <c r="I5" s="130"/>
      <c r="J5" s="131"/>
      <c r="K5" s="130"/>
      <c r="L5" s="131"/>
      <c r="M5" s="131"/>
      <c r="N5" s="131"/>
      <c r="O5" s="131"/>
      <c r="P5" s="131"/>
      <c r="Q5" s="130"/>
      <c r="R5" s="131"/>
      <c r="S5" s="130"/>
      <c r="T5" s="130"/>
      <c r="U5" s="130"/>
      <c r="V5" s="131"/>
      <c r="W5" s="130"/>
      <c r="X5" s="130"/>
      <c r="Y5" s="132"/>
      <c r="Z5" s="83">
        <f>SUM(B5:Y5)</f>
        <v>50</v>
      </c>
      <c r="AA5" s="87">
        <f>IF($Z$3=0,"%",Z5/$Z$3)</f>
        <v>0.1059322033898305</v>
      </c>
    </row>
    <row r="6" spans="1:30" ht="19.5" thickBot="1" x14ac:dyDescent="0.35">
      <c r="A6" s="129" t="s">
        <v>45</v>
      </c>
      <c r="B6" s="130">
        <v>15</v>
      </c>
      <c r="C6" s="131">
        <v>15</v>
      </c>
      <c r="D6" s="131">
        <v>12</v>
      </c>
      <c r="E6" s="130"/>
      <c r="F6" s="131"/>
      <c r="G6" s="131"/>
      <c r="H6" s="131"/>
      <c r="I6" s="130"/>
      <c r="J6" s="131"/>
      <c r="K6" s="130"/>
      <c r="L6" s="131"/>
      <c r="M6" s="131"/>
      <c r="N6" s="131"/>
      <c r="O6" s="131"/>
      <c r="P6" s="131"/>
      <c r="Q6" s="130"/>
      <c r="R6" s="131"/>
      <c r="S6" s="130"/>
      <c r="T6" s="130"/>
      <c r="U6" s="130"/>
      <c r="V6" s="131"/>
      <c r="W6" s="130"/>
      <c r="X6" s="130"/>
      <c r="Y6" s="132"/>
      <c r="Z6" s="83">
        <f>SUM(B6:Y6)</f>
        <v>42</v>
      </c>
      <c r="AA6" s="87">
        <f>IF($Z$3=0,"%",Z6/$Z$3)</f>
        <v>8.8983050847457626E-2</v>
      </c>
    </row>
    <row r="7" spans="1:30" ht="19.5" thickBot="1" x14ac:dyDescent="0.35">
      <c r="A7" s="129" t="s">
        <v>46</v>
      </c>
      <c r="B7" s="130">
        <v>16</v>
      </c>
      <c r="C7" s="131">
        <v>13</v>
      </c>
      <c r="D7" s="131">
        <v>11</v>
      </c>
      <c r="E7" s="130"/>
      <c r="F7" s="131"/>
      <c r="G7" s="131"/>
      <c r="H7" s="131"/>
      <c r="I7" s="130"/>
      <c r="J7" s="131"/>
      <c r="K7" s="130"/>
      <c r="L7" s="131"/>
      <c r="M7" s="131"/>
      <c r="N7" s="131"/>
      <c r="O7" s="131"/>
      <c r="P7" s="131"/>
      <c r="Q7" s="130"/>
      <c r="R7" s="131"/>
      <c r="S7" s="130"/>
      <c r="T7" s="130"/>
      <c r="U7" s="130"/>
      <c r="V7" s="131"/>
      <c r="W7" s="130"/>
      <c r="X7" s="130"/>
      <c r="Y7" s="132"/>
      <c r="Z7" s="83">
        <f>SUM(B7:Y7)</f>
        <v>40</v>
      </c>
      <c r="AA7" s="87">
        <f>IF($Z$3=0,"%",Z7/$Z$3)</f>
        <v>8.4745762711864403E-2</v>
      </c>
    </row>
    <row r="8" spans="1:30" ht="19.5" thickBot="1" x14ac:dyDescent="0.35">
      <c r="A8" s="129" t="s">
        <v>49</v>
      </c>
      <c r="B8" s="132">
        <v>5</v>
      </c>
      <c r="C8" s="133">
        <v>11</v>
      </c>
      <c r="D8" s="133">
        <v>20</v>
      </c>
      <c r="E8" s="132"/>
      <c r="F8" s="133"/>
      <c r="G8" s="133"/>
      <c r="H8" s="133"/>
      <c r="I8" s="132"/>
      <c r="J8" s="133"/>
      <c r="K8" s="132"/>
      <c r="L8" s="133"/>
      <c r="M8" s="133"/>
      <c r="N8" s="133"/>
      <c r="O8" s="133"/>
      <c r="P8" s="133"/>
      <c r="Q8" s="132"/>
      <c r="R8" s="133"/>
      <c r="S8" s="132"/>
      <c r="T8" s="132"/>
      <c r="U8" s="132"/>
      <c r="V8" s="133"/>
      <c r="W8" s="132"/>
      <c r="X8" s="132"/>
      <c r="Y8" s="132"/>
      <c r="Z8" s="83">
        <f>SUM(B8:Y8)</f>
        <v>36</v>
      </c>
      <c r="AA8" s="87">
        <f>IF($Z$3=0,"%",Z8/$Z$3)</f>
        <v>7.6271186440677971E-2</v>
      </c>
    </row>
    <row r="9" spans="1:30" ht="19.5" thickBot="1" x14ac:dyDescent="0.35">
      <c r="A9" s="129" t="s">
        <v>48</v>
      </c>
      <c r="B9" s="130">
        <v>12</v>
      </c>
      <c r="C9" s="131">
        <v>10</v>
      </c>
      <c r="D9" s="131">
        <v>8</v>
      </c>
      <c r="E9" s="130"/>
      <c r="F9" s="131"/>
      <c r="G9" s="131"/>
      <c r="H9" s="131"/>
      <c r="I9" s="130"/>
      <c r="J9" s="131"/>
      <c r="K9" s="130"/>
      <c r="L9" s="131"/>
      <c r="M9" s="131"/>
      <c r="N9" s="131"/>
      <c r="O9" s="131"/>
      <c r="P9" s="131"/>
      <c r="Q9" s="130"/>
      <c r="R9" s="131"/>
      <c r="S9" s="130"/>
      <c r="T9" s="130"/>
      <c r="U9" s="130"/>
      <c r="V9" s="131"/>
      <c r="W9" s="130"/>
      <c r="X9" s="130"/>
      <c r="Y9" s="132"/>
      <c r="Z9" s="83">
        <f>SUM(B9:Y9)</f>
        <v>30</v>
      </c>
      <c r="AA9" s="87">
        <f>IF($Z$3=0,"%",Z9/$Z$3)</f>
        <v>6.3559322033898302E-2</v>
      </c>
    </row>
    <row r="10" spans="1:30" ht="19.5" thickBot="1" x14ac:dyDescent="0.35">
      <c r="A10" s="129" t="s">
        <v>43</v>
      </c>
      <c r="B10" s="130">
        <v>10</v>
      </c>
      <c r="C10" s="131">
        <v>8</v>
      </c>
      <c r="D10" s="131">
        <v>11</v>
      </c>
      <c r="E10" s="130"/>
      <c r="F10" s="131"/>
      <c r="G10" s="131"/>
      <c r="H10" s="131"/>
      <c r="I10" s="130"/>
      <c r="J10" s="131"/>
      <c r="K10" s="130"/>
      <c r="L10" s="131"/>
      <c r="M10" s="131"/>
      <c r="N10" s="131"/>
      <c r="O10" s="131"/>
      <c r="P10" s="131"/>
      <c r="Q10" s="130"/>
      <c r="R10" s="131"/>
      <c r="S10" s="130"/>
      <c r="T10" s="130"/>
      <c r="U10" s="130"/>
      <c r="V10" s="131"/>
      <c r="W10" s="130"/>
      <c r="X10" s="130"/>
      <c r="Y10" s="132"/>
      <c r="Z10" s="83">
        <f>SUM(B10:Y10)</f>
        <v>29</v>
      </c>
      <c r="AA10" s="87">
        <f>IF($Z$3=0,"%",Z10/$Z$3)</f>
        <v>6.1440677966101698E-2</v>
      </c>
    </row>
    <row r="11" spans="1:30" ht="19.5" thickBot="1" x14ac:dyDescent="0.35">
      <c r="A11" s="129" t="s">
        <v>6</v>
      </c>
      <c r="B11" s="130">
        <v>16</v>
      </c>
      <c r="C11" s="131">
        <v>11</v>
      </c>
      <c r="D11" s="131">
        <v>1</v>
      </c>
      <c r="E11" s="130"/>
      <c r="F11" s="131"/>
      <c r="G11" s="131"/>
      <c r="H11" s="131"/>
      <c r="I11" s="130"/>
      <c r="J11" s="131"/>
      <c r="K11" s="130"/>
      <c r="L11" s="131"/>
      <c r="M11" s="131"/>
      <c r="N11" s="131"/>
      <c r="O11" s="131"/>
      <c r="P11" s="131"/>
      <c r="Q11" s="130"/>
      <c r="R11" s="131"/>
      <c r="S11" s="130"/>
      <c r="T11" s="130"/>
      <c r="U11" s="130"/>
      <c r="V11" s="131"/>
      <c r="W11" s="130"/>
      <c r="X11" s="130"/>
      <c r="Y11" s="132"/>
      <c r="Z11" s="83">
        <f>SUM(B11:Y11)</f>
        <v>28</v>
      </c>
      <c r="AA11" s="87">
        <f>IF($Z$3=0,"%",Z11/$Z$3)</f>
        <v>5.9322033898305086E-2</v>
      </c>
    </row>
    <row r="12" spans="1:30" ht="19.5" thickBot="1" x14ac:dyDescent="0.35">
      <c r="A12" s="129" t="s">
        <v>47</v>
      </c>
      <c r="B12" s="130">
        <v>11</v>
      </c>
      <c r="C12" s="131">
        <v>12</v>
      </c>
      <c r="D12" s="131">
        <v>5</v>
      </c>
      <c r="E12" s="130"/>
      <c r="F12" s="131"/>
      <c r="G12" s="131"/>
      <c r="H12" s="131"/>
      <c r="I12" s="130"/>
      <c r="J12" s="131"/>
      <c r="K12" s="130"/>
      <c r="L12" s="131"/>
      <c r="M12" s="131"/>
      <c r="N12" s="131"/>
      <c r="O12" s="131"/>
      <c r="P12" s="131"/>
      <c r="Q12" s="130"/>
      <c r="R12" s="131"/>
      <c r="S12" s="130"/>
      <c r="T12" s="130"/>
      <c r="U12" s="130"/>
      <c r="V12" s="131"/>
      <c r="W12" s="130"/>
      <c r="X12" s="130"/>
      <c r="Y12" s="132"/>
      <c r="Z12" s="83">
        <f>SUM(B12:Y12)</f>
        <v>28</v>
      </c>
      <c r="AA12" s="87">
        <f>IF($Z$3=0,"%",Z12/$Z$3)</f>
        <v>5.9322033898305086E-2</v>
      </c>
    </row>
    <row r="13" spans="1:30" ht="19.5" thickBot="1" x14ac:dyDescent="0.35">
      <c r="A13" s="129" t="s">
        <v>22</v>
      </c>
      <c r="B13" s="130">
        <v>8</v>
      </c>
      <c r="C13" s="131">
        <v>11</v>
      </c>
      <c r="D13" s="131">
        <v>4</v>
      </c>
      <c r="E13" s="130"/>
      <c r="F13" s="131"/>
      <c r="G13" s="131"/>
      <c r="H13" s="131"/>
      <c r="I13" s="130"/>
      <c r="J13" s="131"/>
      <c r="K13" s="130"/>
      <c r="L13" s="131"/>
      <c r="M13" s="131"/>
      <c r="N13" s="131"/>
      <c r="O13" s="131"/>
      <c r="P13" s="131"/>
      <c r="Q13" s="130"/>
      <c r="R13" s="131"/>
      <c r="S13" s="130"/>
      <c r="T13" s="130"/>
      <c r="U13" s="130"/>
      <c r="V13" s="131"/>
      <c r="W13" s="130"/>
      <c r="X13" s="130"/>
      <c r="Y13" s="132"/>
      <c r="Z13" s="83">
        <f>SUM(B13:Y13)</f>
        <v>23</v>
      </c>
      <c r="AA13" s="87">
        <f>IF($Z$3=0,"%",Z13/$Z$3)</f>
        <v>4.8728813559322036E-2</v>
      </c>
    </row>
    <row r="14" spans="1:30" ht="19.5" thickBot="1" x14ac:dyDescent="0.35">
      <c r="A14" s="129" t="s">
        <v>112</v>
      </c>
      <c r="B14" s="130">
        <v>6</v>
      </c>
      <c r="C14" s="131">
        <v>5</v>
      </c>
      <c r="D14" s="131">
        <v>7</v>
      </c>
      <c r="E14" s="130"/>
      <c r="F14" s="131"/>
      <c r="G14" s="131"/>
      <c r="H14" s="131"/>
      <c r="I14" s="130"/>
      <c r="J14" s="131"/>
      <c r="K14" s="130"/>
      <c r="L14" s="131"/>
      <c r="M14" s="131"/>
      <c r="N14" s="131"/>
      <c r="O14" s="131"/>
      <c r="P14" s="131"/>
      <c r="Q14" s="130"/>
      <c r="R14" s="131"/>
      <c r="S14" s="130"/>
      <c r="T14" s="130"/>
      <c r="U14" s="130"/>
      <c r="V14" s="131"/>
      <c r="W14" s="130"/>
      <c r="X14" s="130"/>
      <c r="Y14" s="132"/>
      <c r="Z14" s="83">
        <f>SUM(B14:Y14)</f>
        <v>18</v>
      </c>
      <c r="AA14" s="87">
        <f>IF($Z$3=0,"%",Z14/$Z$3)</f>
        <v>3.8135593220338986E-2</v>
      </c>
    </row>
    <row r="15" spans="1:30" ht="19.5" thickBot="1" x14ac:dyDescent="0.35">
      <c r="A15" s="129" t="s">
        <v>21</v>
      </c>
      <c r="B15" s="130">
        <v>7</v>
      </c>
      <c r="C15" s="131">
        <v>5</v>
      </c>
      <c r="D15" s="131">
        <v>1</v>
      </c>
      <c r="E15" s="130"/>
      <c r="F15" s="131"/>
      <c r="G15" s="131"/>
      <c r="H15" s="131"/>
      <c r="I15" s="130"/>
      <c r="J15" s="131"/>
      <c r="K15" s="130"/>
      <c r="L15" s="131"/>
      <c r="M15" s="131"/>
      <c r="N15" s="131"/>
      <c r="O15" s="131"/>
      <c r="P15" s="131"/>
      <c r="Q15" s="130"/>
      <c r="R15" s="131"/>
      <c r="S15" s="130"/>
      <c r="T15" s="130"/>
      <c r="U15" s="130"/>
      <c r="V15" s="131"/>
      <c r="W15" s="130"/>
      <c r="X15" s="130"/>
      <c r="Y15" s="132"/>
      <c r="Z15" s="83">
        <f>SUM(B15:Y15)</f>
        <v>13</v>
      </c>
      <c r="AA15" s="87">
        <f>IF($Z$3=0,"%",Z15/$Z$3)</f>
        <v>2.7542372881355932E-2</v>
      </c>
    </row>
    <row r="16" spans="1:30" ht="19.5" thickBot="1" x14ac:dyDescent="0.35">
      <c r="A16" s="129" t="s">
        <v>1</v>
      </c>
      <c r="B16" s="130">
        <v>4</v>
      </c>
      <c r="C16" s="131">
        <v>3</v>
      </c>
      <c r="D16" s="131">
        <v>2</v>
      </c>
      <c r="E16" s="130"/>
      <c r="F16" s="131"/>
      <c r="G16" s="131"/>
      <c r="H16" s="131"/>
      <c r="I16" s="130"/>
      <c r="J16" s="131"/>
      <c r="K16" s="130"/>
      <c r="L16" s="131"/>
      <c r="M16" s="131"/>
      <c r="N16" s="131"/>
      <c r="O16" s="131"/>
      <c r="P16" s="131"/>
      <c r="Q16" s="130"/>
      <c r="R16" s="131"/>
      <c r="S16" s="130"/>
      <c r="T16" s="130"/>
      <c r="U16" s="130"/>
      <c r="V16" s="131"/>
      <c r="W16" s="130"/>
      <c r="X16" s="130"/>
      <c r="Y16" s="132"/>
      <c r="Z16" s="83">
        <f>SUM(B16:Y16)</f>
        <v>9</v>
      </c>
      <c r="AA16" s="87">
        <f>IF($Z$3=0,"%",Z16/$Z$3)</f>
        <v>1.9067796610169493E-2</v>
      </c>
    </row>
    <row r="17" spans="1:27" ht="19.5" thickBot="1" x14ac:dyDescent="0.35">
      <c r="A17" s="166" t="s">
        <v>52</v>
      </c>
      <c r="B17" s="130">
        <v>4</v>
      </c>
      <c r="C17" s="131">
        <v>2</v>
      </c>
      <c r="D17" s="131">
        <v>3</v>
      </c>
      <c r="E17" s="130"/>
      <c r="F17" s="131"/>
      <c r="G17" s="131"/>
      <c r="H17" s="131"/>
      <c r="I17" s="130"/>
      <c r="J17" s="131"/>
      <c r="K17" s="130"/>
      <c r="L17" s="131"/>
      <c r="M17" s="131"/>
      <c r="N17" s="131"/>
      <c r="O17" s="131"/>
      <c r="P17" s="131"/>
      <c r="Q17" s="130"/>
      <c r="R17" s="131"/>
      <c r="S17" s="130"/>
      <c r="T17" s="130"/>
      <c r="U17" s="130"/>
      <c r="V17" s="131"/>
      <c r="W17" s="130"/>
      <c r="X17" s="130"/>
      <c r="Y17" s="132"/>
      <c r="Z17" s="83">
        <f>SUM(B17:Y17)</f>
        <v>9</v>
      </c>
      <c r="AA17" s="87">
        <f>IF($Z$3=0,"%",Z17/$Z$3)</f>
        <v>1.9067796610169493E-2</v>
      </c>
    </row>
    <row r="18" spans="1:27" ht="19.5" thickBot="1" x14ac:dyDescent="0.35">
      <c r="A18" s="129" t="s">
        <v>32</v>
      </c>
      <c r="B18" s="130">
        <v>4</v>
      </c>
      <c r="C18" s="131">
        <v>3</v>
      </c>
      <c r="D18" s="131">
        <v>1</v>
      </c>
      <c r="E18" s="130"/>
      <c r="F18" s="131"/>
      <c r="G18" s="131"/>
      <c r="H18" s="131"/>
      <c r="I18" s="130"/>
      <c r="J18" s="131"/>
      <c r="K18" s="130"/>
      <c r="L18" s="131"/>
      <c r="M18" s="131"/>
      <c r="N18" s="131"/>
      <c r="O18" s="131"/>
      <c r="P18" s="131"/>
      <c r="Q18" s="130"/>
      <c r="R18" s="131"/>
      <c r="S18" s="130"/>
      <c r="T18" s="130"/>
      <c r="U18" s="130"/>
      <c r="V18" s="131"/>
      <c r="W18" s="130"/>
      <c r="X18" s="130"/>
      <c r="Y18" s="132"/>
      <c r="Z18" s="83">
        <f>SUM(B18:Y18)</f>
        <v>8</v>
      </c>
      <c r="AA18" s="87">
        <f>IF($Z$3=0,"%",Z18/$Z$3)</f>
        <v>1.6949152542372881E-2</v>
      </c>
    </row>
    <row r="19" spans="1:27" ht="19.5" thickBot="1" x14ac:dyDescent="0.35">
      <c r="A19" s="129" t="s">
        <v>58</v>
      </c>
      <c r="B19" s="130"/>
      <c r="C19" s="131"/>
      <c r="D19" s="131">
        <v>6</v>
      </c>
      <c r="E19" s="130"/>
      <c r="F19" s="131"/>
      <c r="G19" s="131"/>
      <c r="H19" s="131"/>
      <c r="I19" s="130"/>
      <c r="J19" s="131"/>
      <c r="K19" s="130"/>
      <c r="L19" s="131"/>
      <c r="M19" s="131"/>
      <c r="N19" s="131"/>
      <c r="O19" s="131"/>
      <c r="P19" s="131"/>
      <c r="Q19" s="130"/>
      <c r="R19" s="131"/>
      <c r="S19" s="130"/>
      <c r="T19" s="130"/>
      <c r="U19" s="130"/>
      <c r="V19" s="131"/>
      <c r="W19" s="130"/>
      <c r="X19" s="130"/>
      <c r="Y19" s="132"/>
      <c r="Z19" s="83">
        <f>SUM(B19:Y19)</f>
        <v>6</v>
      </c>
      <c r="AA19" s="87">
        <f>IF($Z$3=0,"%",Z19/$Z$3)</f>
        <v>1.2711864406779662E-2</v>
      </c>
    </row>
    <row r="20" spans="1:27" ht="19.5" thickBot="1" x14ac:dyDescent="0.35">
      <c r="A20" s="129" t="s">
        <v>56</v>
      </c>
      <c r="B20" s="130"/>
      <c r="C20" s="131">
        <v>1</v>
      </c>
      <c r="D20" s="131">
        <v>4</v>
      </c>
      <c r="E20" s="130"/>
      <c r="F20" s="131"/>
      <c r="G20" s="131"/>
      <c r="H20" s="131"/>
      <c r="I20" s="130"/>
      <c r="J20" s="131"/>
      <c r="K20" s="130"/>
      <c r="L20" s="131"/>
      <c r="M20" s="131"/>
      <c r="N20" s="131"/>
      <c r="O20" s="131"/>
      <c r="P20" s="131"/>
      <c r="Q20" s="130"/>
      <c r="R20" s="131"/>
      <c r="S20" s="130"/>
      <c r="T20" s="130"/>
      <c r="U20" s="130"/>
      <c r="V20" s="131"/>
      <c r="W20" s="130"/>
      <c r="X20" s="130"/>
      <c r="Y20" s="132"/>
      <c r="Z20" s="83">
        <f>SUM(B20:Y20)</f>
        <v>5</v>
      </c>
      <c r="AA20" s="87">
        <f>IF($Z$3=0,"%",Z20/$Z$3)</f>
        <v>1.059322033898305E-2</v>
      </c>
    </row>
    <row r="21" spans="1:27" ht="19.5" thickBot="1" x14ac:dyDescent="0.35">
      <c r="A21" s="129" t="s">
        <v>64</v>
      </c>
      <c r="B21" s="130">
        <v>1</v>
      </c>
      <c r="C21" s="131">
        <v>1</v>
      </c>
      <c r="D21" s="131">
        <v>2</v>
      </c>
      <c r="E21" s="130"/>
      <c r="F21" s="131"/>
      <c r="G21" s="131"/>
      <c r="H21" s="131"/>
      <c r="I21" s="130"/>
      <c r="J21" s="131"/>
      <c r="K21" s="130"/>
      <c r="L21" s="131"/>
      <c r="M21" s="131"/>
      <c r="N21" s="131"/>
      <c r="O21" s="131"/>
      <c r="P21" s="131"/>
      <c r="Q21" s="130"/>
      <c r="R21" s="131"/>
      <c r="S21" s="130"/>
      <c r="T21" s="130"/>
      <c r="U21" s="130"/>
      <c r="V21" s="131"/>
      <c r="W21" s="130"/>
      <c r="X21" s="130"/>
      <c r="Y21" s="132"/>
      <c r="Z21" s="83">
        <f>SUM(B21:Y21)</f>
        <v>4</v>
      </c>
      <c r="AA21" s="87">
        <f>IF($Z$3=0,"%",Z21/$Z$3)</f>
        <v>8.4745762711864406E-3</v>
      </c>
    </row>
    <row r="22" spans="1:27" ht="19.5" thickBot="1" x14ac:dyDescent="0.35">
      <c r="A22" s="129" t="s">
        <v>55</v>
      </c>
      <c r="B22" s="130"/>
      <c r="C22" s="131">
        <v>1</v>
      </c>
      <c r="D22" s="131">
        <v>3</v>
      </c>
      <c r="E22" s="130"/>
      <c r="F22" s="131"/>
      <c r="G22" s="131"/>
      <c r="H22" s="131"/>
      <c r="I22" s="130"/>
      <c r="J22" s="131"/>
      <c r="K22" s="130"/>
      <c r="L22" s="131"/>
      <c r="M22" s="131"/>
      <c r="N22" s="131"/>
      <c r="O22" s="131"/>
      <c r="P22" s="131"/>
      <c r="Q22" s="130"/>
      <c r="R22" s="131"/>
      <c r="S22" s="130"/>
      <c r="T22" s="130"/>
      <c r="U22" s="130"/>
      <c r="V22" s="131"/>
      <c r="W22" s="130"/>
      <c r="X22" s="130"/>
      <c r="Y22" s="132"/>
      <c r="Z22" s="83">
        <f>SUM(B22:Y22)</f>
        <v>4</v>
      </c>
      <c r="AA22" s="87">
        <f>IF($Z$3=0,"%",Z22/$Z$3)</f>
        <v>8.4745762711864406E-3</v>
      </c>
    </row>
    <row r="23" spans="1:27" ht="19.5" thickBot="1" x14ac:dyDescent="0.35">
      <c r="A23" s="129" t="s">
        <v>57</v>
      </c>
      <c r="B23" s="130">
        <v>1</v>
      </c>
      <c r="C23" s="131"/>
      <c r="D23" s="131">
        <v>1</v>
      </c>
      <c r="E23" s="130"/>
      <c r="F23" s="131"/>
      <c r="G23" s="131"/>
      <c r="H23" s="131"/>
      <c r="I23" s="130"/>
      <c r="J23" s="131"/>
      <c r="K23" s="130"/>
      <c r="L23" s="131"/>
      <c r="M23" s="131"/>
      <c r="N23" s="131"/>
      <c r="O23" s="131"/>
      <c r="P23" s="131"/>
      <c r="Q23" s="130"/>
      <c r="R23" s="131"/>
      <c r="S23" s="130"/>
      <c r="T23" s="130"/>
      <c r="U23" s="130"/>
      <c r="V23" s="131"/>
      <c r="W23" s="130"/>
      <c r="X23" s="130"/>
      <c r="Y23" s="132"/>
      <c r="Z23" s="83">
        <f>SUM(B23:Y23)</f>
        <v>2</v>
      </c>
      <c r="AA23" s="87">
        <f>IF($Z$3=0,"%",Z23/$Z$3)</f>
        <v>4.2372881355932203E-3</v>
      </c>
    </row>
    <row r="24" spans="1:27" ht="19.5" thickBot="1" x14ac:dyDescent="0.35">
      <c r="A24" s="129" t="s">
        <v>44</v>
      </c>
      <c r="B24" s="130">
        <v>1</v>
      </c>
      <c r="C24" s="131"/>
      <c r="D24" s="131">
        <v>1</v>
      </c>
      <c r="E24" s="130"/>
      <c r="F24" s="131"/>
      <c r="G24" s="131"/>
      <c r="H24" s="131"/>
      <c r="I24" s="130"/>
      <c r="J24" s="131"/>
      <c r="K24" s="130"/>
      <c r="L24" s="131"/>
      <c r="M24" s="131"/>
      <c r="N24" s="131"/>
      <c r="O24" s="131"/>
      <c r="P24" s="131"/>
      <c r="Q24" s="130"/>
      <c r="R24" s="131"/>
      <c r="S24" s="130"/>
      <c r="T24" s="130"/>
      <c r="U24" s="130"/>
      <c r="V24" s="131"/>
      <c r="W24" s="130"/>
      <c r="X24" s="130"/>
      <c r="Y24" s="132"/>
      <c r="Z24" s="83">
        <f>SUM(B24:Y24)</f>
        <v>2</v>
      </c>
      <c r="AA24" s="87">
        <f>IF($Z$3=0,"%",Z24/$Z$3)</f>
        <v>4.2372881355932203E-3</v>
      </c>
    </row>
    <row r="25" spans="1:27" ht="19.5" thickBot="1" x14ac:dyDescent="0.35">
      <c r="A25" s="129" t="s">
        <v>8</v>
      </c>
      <c r="B25" s="130"/>
      <c r="C25" s="131"/>
      <c r="D25" s="131"/>
      <c r="E25" s="130"/>
      <c r="F25" s="131"/>
      <c r="G25" s="131"/>
      <c r="H25" s="131"/>
      <c r="I25" s="130"/>
      <c r="J25" s="131"/>
      <c r="K25" s="130"/>
      <c r="L25" s="131"/>
      <c r="M25" s="131"/>
      <c r="N25" s="131"/>
      <c r="O25" s="131"/>
      <c r="P25" s="131"/>
      <c r="Q25" s="130"/>
      <c r="R25" s="131"/>
      <c r="S25" s="130"/>
      <c r="T25" s="130"/>
      <c r="U25" s="130"/>
      <c r="V25" s="131"/>
      <c r="W25" s="130"/>
      <c r="X25" s="130"/>
      <c r="Y25" s="132"/>
      <c r="Z25" s="83">
        <f>SUM(B25:Y25)</f>
        <v>0</v>
      </c>
      <c r="AA25" s="87">
        <f>IF($Z$3=0,"%",Z25/$Z$3)</f>
        <v>0</v>
      </c>
    </row>
    <row r="26" spans="1:27" ht="19.5" thickBot="1" x14ac:dyDescent="0.35">
      <c r="A26" s="129" t="s">
        <v>4</v>
      </c>
      <c r="B26" s="130"/>
      <c r="C26" s="131"/>
      <c r="D26" s="131"/>
      <c r="E26" s="130"/>
      <c r="F26" s="131"/>
      <c r="G26" s="131"/>
      <c r="H26" s="131"/>
      <c r="I26" s="130"/>
      <c r="J26" s="131"/>
      <c r="K26" s="130"/>
      <c r="L26" s="131"/>
      <c r="M26" s="131"/>
      <c r="N26" s="131"/>
      <c r="O26" s="131"/>
      <c r="P26" s="131"/>
      <c r="Q26" s="130"/>
      <c r="R26" s="131"/>
      <c r="S26" s="130"/>
      <c r="T26" s="130"/>
      <c r="U26" s="130"/>
      <c r="V26" s="131"/>
      <c r="W26" s="130"/>
      <c r="X26" s="130"/>
      <c r="Y26" s="132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29" t="s">
        <v>79</v>
      </c>
      <c r="B27" s="187"/>
      <c r="C27" s="186"/>
      <c r="D27" s="186"/>
      <c r="E27" s="187"/>
      <c r="F27" s="186"/>
      <c r="G27" s="186"/>
      <c r="H27" s="186"/>
      <c r="I27" s="187"/>
      <c r="J27" s="186"/>
      <c r="K27" s="187"/>
      <c r="L27" s="186"/>
      <c r="M27" s="186"/>
      <c r="N27" s="186"/>
      <c r="O27" s="186"/>
      <c r="P27" s="186"/>
      <c r="Q27" s="187"/>
      <c r="R27" s="186"/>
      <c r="S27" s="187"/>
      <c r="T27" s="187"/>
      <c r="U27" s="187"/>
      <c r="V27" s="186"/>
      <c r="W27" s="187"/>
      <c r="X27" s="187"/>
      <c r="Y27" s="188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29" t="s">
        <v>99</v>
      </c>
      <c r="B28" s="187"/>
      <c r="C28" s="186"/>
      <c r="D28" s="186"/>
      <c r="E28" s="187"/>
      <c r="F28" s="186"/>
      <c r="G28" s="186"/>
      <c r="H28" s="186"/>
      <c r="I28" s="187"/>
      <c r="J28" s="186"/>
      <c r="K28" s="187"/>
      <c r="L28" s="186"/>
      <c r="M28" s="186"/>
      <c r="N28" s="186"/>
      <c r="O28" s="186"/>
      <c r="P28" s="186"/>
      <c r="Q28" s="187"/>
      <c r="R28" s="186"/>
      <c r="S28" s="187"/>
      <c r="T28" s="187"/>
      <c r="U28" s="187"/>
      <c r="V28" s="186"/>
      <c r="W28" s="187"/>
      <c r="X28" s="187"/>
      <c r="Y28" s="188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67" t="s">
        <v>77</v>
      </c>
      <c r="B29" s="141"/>
      <c r="C29" s="141"/>
      <c r="D29" s="141"/>
      <c r="E29" s="142"/>
      <c r="F29" s="141"/>
      <c r="G29" s="141"/>
      <c r="H29" s="141"/>
      <c r="I29" s="142"/>
      <c r="J29" s="141"/>
      <c r="K29" s="142"/>
      <c r="L29" s="141"/>
      <c r="M29" s="141"/>
      <c r="N29" s="141"/>
      <c r="O29" s="141"/>
      <c r="P29" s="141"/>
      <c r="Q29" s="142"/>
      <c r="R29" s="141"/>
      <c r="S29" s="142"/>
      <c r="T29" s="142"/>
      <c r="U29" s="142"/>
      <c r="V29" s="141"/>
      <c r="W29" s="142"/>
      <c r="X29" s="142"/>
      <c r="Y29" s="142"/>
      <c r="Z29" s="143">
        <f>SUM(B29:Y29)</f>
        <v>0</v>
      </c>
      <c r="AA29" s="140">
        <f>IF($Z$3=0,"%",Z29/$Z$3)</f>
        <v>0</v>
      </c>
    </row>
    <row r="30" spans="1:27" ht="15" x14ac:dyDescent="0.25">
      <c r="A30"/>
      <c r="Z30"/>
      <c r="AA30"/>
    </row>
    <row r="31" spans="1:27" ht="15" x14ac:dyDescent="0.25">
      <c r="A31"/>
      <c r="Z31"/>
      <c r="AA31"/>
    </row>
  </sheetData>
  <sortState xmlns:xlrd2="http://schemas.microsoft.com/office/spreadsheetml/2017/richdata2" ref="A3:AA29">
    <sortCondition descending="1" ref="Z4:Z29"/>
  </sortState>
  <mergeCells count="1">
    <mergeCell ref="A1:AA1"/>
  </mergeCells>
  <phoneticPr fontId="19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Feuil6">
    <pageSetUpPr fitToPage="1"/>
  </sheetPr>
  <dimension ref="A1:AD30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19" width="5.140625" customWidth="1"/>
    <col min="20" max="20" width="4.42578125" customWidth="1"/>
    <col min="21" max="21" width="4.28515625" customWidth="1"/>
    <col min="22" max="22" width="4.42578125" customWidth="1"/>
    <col min="23" max="23" width="4.42578125" hidden="1" customWidth="1"/>
    <col min="24" max="24" width="4.7109375" hidden="1" customWidth="1"/>
    <col min="25" max="25" width="5" hidden="1" customWidth="1"/>
    <col min="26" max="26" width="7.85546875" style="7" customWidth="1"/>
    <col min="27" max="27" width="7.5703125" style="4" bestFit="1" customWidth="1"/>
  </cols>
  <sheetData>
    <row r="1" spans="1:30" ht="33" customHeight="1" thickBot="1" x14ac:dyDescent="0.3">
      <c r="A1" s="220" t="s">
        <v>379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2"/>
      <c r="AB1" s="7"/>
      <c r="AC1" s="7"/>
      <c r="AD1" s="7"/>
    </row>
    <row r="2" spans="1:30" ht="159" customHeight="1" thickBot="1" x14ac:dyDescent="0.3">
      <c r="A2" s="24" t="s">
        <v>53</v>
      </c>
      <c r="B2" s="128" t="str">
        <f>CONVIVIALES!E3</f>
        <v>LA PALMYRE GOLF RESORT</v>
      </c>
      <c r="C2" s="128" t="str">
        <f>CONVIVIALES!F3</f>
        <v>GOLF LA ROCHELLE SUD</v>
      </c>
      <c r="D2" s="128" t="str">
        <f>CONVIVIALES!G3</f>
        <v>GOLF DU HAUT-POITOU</v>
      </c>
      <c r="E2" s="128" t="str">
        <f>CONVIVIALES!H3</f>
        <v>GOLF DE LOUDUN-FONTEVRAUD</v>
      </c>
      <c r="F2" s="128" t="str">
        <f>CONVIVIALES!I3</f>
        <v>GOLF DE BRESSUIRE</v>
      </c>
      <c r="G2" s="128" t="str">
        <f>CONVIVIALES!J3</f>
        <v>GOLF CLUB DE MONTENDRE</v>
      </c>
      <c r="H2" s="128" t="str">
        <f>CONVIVIALES!K3</f>
        <v>GOLF DE MIGNALOUX</v>
      </c>
      <c r="I2" s="128" t="str">
        <f>CONVIVIALES!L3</f>
        <v>GOLF BLUEGREEN MAZIERES EN GATINE</v>
      </c>
      <c r="J2" s="128" t="str">
        <f>CONVIVIALES!M3</f>
        <v>GOLF DOMAINE DES FORGES</v>
      </c>
      <c r="K2" s="128" t="str">
        <f>CONVIVIALES!N3</f>
        <v>GOLF BLUEGREEN NIORT ROMAGNE</v>
      </c>
      <c r="L2" s="128" t="str">
        <f>CONVIVIALES!O3</f>
        <v>GOLF LA ROCHE POSAY</v>
      </c>
      <c r="M2" s="128" t="str">
        <f>CONVIVIALES!P3</f>
        <v>GOLF DU CHATEAU DE LA VALLADE</v>
      </c>
      <c r="N2" s="128" t="str">
        <f>CONVIVIALES!Q3</f>
        <v>ANGOULEME GOLF L'HIRONDELLE</v>
      </c>
      <c r="O2" s="128" t="str">
        <f>CONVIVIALES!R3</f>
        <v>GOLF DU COGNAC</v>
      </c>
      <c r="P2" s="128" t="str">
        <f>CONVIVIALES!S3</f>
        <v>GOLF DU HAUT-POITOU 2</v>
      </c>
      <c r="Q2" s="128" t="str">
        <f>CONVIVIALES!T3</f>
        <v>GOLF DE ROYAN</v>
      </c>
      <c r="R2" s="128" t="str">
        <f>CONVIVIALES!U3</f>
        <v>GOLF DE SAINTES</v>
      </c>
      <c r="S2" s="128" t="str">
        <f>CONVIVIALES!V3</f>
        <v>GOLF BLUEGREEN LA DOMANGERE</v>
      </c>
      <c r="T2" s="128" t="str">
        <f>CONVIVIALES!W3</f>
        <v>GOLF BLUEGREEN MAZIERES EN GATINE 2</v>
      </c>
      <c r="U2" s="128" t="str">
        <f>CONVIVIALES!X3</f>
        <v>GOLF LA ROCHELLE SUD (OTUS)</v>
      </c>
      <c r="V2" s="128" t="str">
        <f>CONVIVIALES!Y3</f>
        <v>GOLF DE LA PREE - LA ROCHELLE</v>
      </c>
      <c r="W2" s="128"/>
      <c r="X2" s="128"/>
      <c r="Y2" s="128"/>
      <c r="Z2" s="8" t="s">
        <v>9</v>
      </c>
      <c r="AA2" s="9" t="s">
        <v>28</v>
      </c>
    </row>
    <row r="3" spans="1:30" ht="19.5" customHeight="1" thickBot="1" x14ac:dyDescent="0.3">
      <c r="A3" s="126" t="s">
        <v>9</v>
      </c>
      <c r="B3" s="85">
        <f t="shared" ref="B3:Y3" si="0">SUM(B4:B29)</f>
        <v>37</v>
      </c>
      <c r="C3" s="85">
        <f t="shared" si="0"/>
        <v>37</v>
      </c>
      <c r="D3" s="85">
        <f t="shared" si="0"/>
        <v>34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5">
        <f t="shared" si="0"/>
        <v>0</v>
      </c>
      <c r="P3" s="85">
        <f t="shared" si="0"/>
        <v>0</v>
      </c>
      <c r="Q3" s="85">
        <f t="shared" si="0"/>
        <v>0</v>
      </c>
      <c r="R3" s="85">
        <f t="shared" si="0"/>
        <v>0</v>
      </c>
      <c r="S3" s="85">
        <f t="shared" si="0"/>
        <v>0</v>
      </c>
      <c r="T3" s="85">
        <f t="shared" si="0"/>
        <v>0</v>
      </c>
      <c r="U3" s="85">
        <f t="shared" si="0"/>
        <v>0</v>
      </c>
      <c r="V3" s="85">
        <f t="shared" si="0"/>
        <v>0</v>
      </c>
      <c r="W3" s="85">
        <f t="shared" si="0"/>
        <v>0</v>
      </c>
      <c r="X3" s="85">
        <f t="shared" si="0"/>
        <v>0</v>
      </c>
      <c r="Y3" s="85">
        <f t="shared" si="0"/>
        <v>0</v>
      </c>
      <c r="Z3" s="85">
        <f t="shared" ref="Z3" si="1">SUM(B3:Y3)</f>
        <v>108</v>
      </c>
      <c r="AA3" s="144"/>
    </row>
    <row r="4" spans="1:30" ht="19.5" thickBot="1" x14ac:dyDescent="0.35">
      <c r="A4" s="129" t="s">
        <v>7</v>
      </c>
      <c r="B4" s="130">
        <v>11</v>
      </c>
      <c r="C4" s="131">
        <v>8</v>
      </c>
      <c r="D4" s="131">
        <v>6</v>
      </c>
      <c r="E4" s="130"/>
      <c r="F4" s="131"/>
      <c r="G4" s="131"/>
      <c r="H4" s="131"/>
      <c r="I4" s="130"/>
      <c r="J4" s="131"/>
      <c r="K4" s="130"/>
      <c r="L4" s="131"/>
      <c r="M4" s="131"/>
      <c r="N4" s="131"/>
      <c r="O4" s="131"/>
      <c r="P4" s="131"/>
      <c r="Q4" s="130"/>
      <c r="R4" s="131"/>
      <c r="S4" s="130"/>
      <c r="T4" s="130"/>
      <c r="U4" s="130"/>
      <c r="V4" s="131"/>
      <c r="W4" s="130"/>
      <c r="X4" s="130"/>
      <c r="Y4" s="132"/>
      <c r="Z4" s="83">
        <f>SUM(B4:Y4)</f>
        <v>25</v>
      </c>
      <c r="AA4" s="87">
        <f>IF($Z$3=0,"%",Z4/$Z$3)</f>
        <v>0.23148148148148148</v>
      </c>
    </row>
    <row r="5" spans="1:30" ht="19.5" thickBot="1" x14ac:dyDescent="0.35">
      <c r="A5" s="129" t="s">
        <v>48</v>
      </c>
      <c r="B5" s="130">
        <v>5</v>
      </c>
      <c r="C5" s="131">
        <v>5</v>
      </c>
      <c r="D5" s="131">
        <v>1</v>
      </c>
      <c r="E5" s="130"/>
      <c r="F5" s="131"/>
      <c r="G5" s="131"/>
      <c r="H5" s="131"/>
      <c r="I5" s="130"/>
      <c r="J5" s="131"/>
      <c r="K5" s="130"/>
      <c r="L5" s="131"/>
      <c r="M5" s="131"/>
      <c r="N5" s="131"/>
      <c r="O5" s="131"/>
      <c r="P5" s="131"/>
      <c r="Q5" s="130"/>
      <c r="R5" s="131"/>
      <c r="S5" s="130"/>
      <c r="T5" s="130"/>
      <c r="U5" s="130"/>
      <c r="V5" s="131"/>
      <c r="W5" s="130"/>
      <c r="X5" s="130"/>
      <c r="Y5" s="132"/>
      <c r="Z5" s="83">
        <f>SUM(B5:Y5)</f>
        <v>11</v>
      </c>
      <c r="AA5" s="87">
        <f>IF($Z$3=0,"%",Z5/$Z$3)</f>
        <v>0.10185185185185185</v>
      </c>
    </row>
    <row r="6" spans="1:30" ht="19.5" thickBot="1" x14ac:dyDescent="0.35">
      <c r="A6" s="129" t="s">
        <v>49</v>
      </c>
      <c r="B6" s="130"/>
      <c r="C6" s="131"/>
      <c r="D6" s="131">
        <v>11</v>
      </c>
      <c r="E6" s="130"/>
      <c r="F6" s="131"/>
      <c r="G6" s="131"/>
      <c r="H6" s="131"/>
      <c r="I6" s="130"/>
      <c r="J6" s="131"/>
      <c r="K6" s="130"/>
      <c r="L6" s="131"/>
      <c r="M6" s="131"/>
      <c r="N6" s="131"/>
      <c r="O6" s="131"/>
      <c r="P6" s="131"/>
      <c r="Q6" s="130"/>
      <c r="R6" s="131"/>
      <c r="S6" s="130"/>
      <c r="T6" s="130"/>
      <c r="U6" s="130"/>
      <c r="V6" s="131"/>
      <c r="W6" s="130"/>
      <c r="X6" s="130"/>
      <c r="Y6" s="132"/>
      <c r="Z6" s="83">
        <f>SUM(B6:Y6)</f>
        <v>11</v>
      </c>
      <c r="AA6" s="87">
        <f>IF($Z$3=0,"%",Z6/$Z$3)</f>
        <v>0.10185185185185185</v>
      </c>
    </row>
    <row r="7" spans="1:30" ht="19.5" thickBot="1" x14ac:dyDescent="0.35">
      <c r="A7" s="129" t="s">
        <v>45</v>
      </c>
      <c r="B7" s="132">
        <v>3</v>
      </c>
      <c r="C7" s="133">
        <v>5</v>
      </c>
      <c r="D7" s="133">
        <v>1</v>
      </c>
      <c r="E7" s="132"/>
      <c r="F7" s="133"/>
      <c r="G7" s="133"/>
      <c r="H7" s="133"/>
      <c r="I7" s="132"/>
      <c r="J7" s="133"/>
      <c r="K7" s="132"/>
      <c r="L7" s="133"/>
      <c r="M7" s="133"/>
      <c r="N7" s="133"/>
      <c r="O7" s="133"/>
      <c r="P7" s="133"/>
      <c r="Q7" s="132"/>
      <c r="R7" s="133"/>
      <c r="S7" s="132"/>
      <c r="T7" s="132"/>
      <c r="U7" s="132"/>
      <c r="V7" s="133"/>
      <c r="W7" s="132"/>
      <c r="X7" s="132"/>
      <c r="Y7" s="132"/>
      <c r="Z7" s="83">
        <f>SUM(B7:Y7)</f>
        <v>9</v>
      </c>
      <c r="AA7" s="87">
        <f>IF($Z$3=0,"%",Z7/$Z$3)</f>
        <v>8.3333333333333329E-2</v>
      </c>
    </row>
    <row r="8" spans="1:30" ht="19.5" thickBot="1" x14ac:dyDescent="0.35">
      <c r="A8" s="129" t="s">
        <v>6</v>
      </c>
      <c r="B8" s="132">
        <v>5</v>
      </c>
      <c r="C8" s="133">
        <v>3</v>
      </c>
      <c r="D8" s="133"/>
      <c r="E8" s="132"/>
      <c r="F8" s="133"/>
      <c r="G8" s="133"/>
      <c r="H8" s="133"/>
      <c r="I8" s="132"/>
      <c r="J8" s="133"/>
      <c r="K8" s="132"/>
      <c r="L8" s="133"/>
      <c r="M8" s="133"/>
      <c r="N8" s="133"/>
      <c r="O8" s="133"/>
      <c r="P8" s="133"/>
      <c r="Q8" s="132"/>
      <c r="R8" s="133"/>
      <c r="S8" s="132"/>
      <c r="T8" s="132"/>
      <c r="U8" s="132"/>
      <c r="V8" s="133"/>
      <c r="W8" s="132"/>
      <c r="X8" s="132"/>
      <c r="Y8" s="132"/>
      <c r="Z8" s="83">
        <f>SUM(B8:Y8)</f>
        <v>8</v>
      </c>
      <c r="AA8" s="87">
        <f>IF($Z$3=0,"%",Z8/$Z$3)</f>
        <v>7.407407407407407E-2</v>
      </c>
    </row>
    <row r="9" spans="1:30" ht="19.5" thickBot="1" x14ac:dyDescent="0.35">
      <c r="A9" s="129" t="s">
        <v>42</v>
      </c>
      <c r="B9" s="130">
        <v>2</v>
      </c>
      <c r="C9" s="131">
        <v>4</v>
      </c>
      <c r="D9" s="131">
        <v>1</v>
      </c>
      <c r="E9" s="130"/>
      <c r="F9" s="131"/>
      <c r="G9" s="131"/>
      <c r="H9" s="131"/>
      <c r="I9" s="130"/>
      <c r="J9" s="131"/>
      <c r="K9" s="130"/>
      <c r="L9" s="131"/>
      <c r="M9" s="131"/>
      <c r="N9" s="131"/>
      <c r="O9" s="131"/>
      <c r="P9" s="131"/>
      <c r="Q9" s="130"/>
      <c r="R9" s="131"/>
      <c r="S9" s="130"/>
      <c r="T9" s="130"/>
      <c r="U9" s="130"/>
      <c r="V9" s="131"/>
      <c r="W9" s="130"/>
      <c r="X9" s="130"/>
      <c r="Y9" s="132"/>
      <c r="Z9" s="83">
        <f>SUM(B9:Y9)</f>
        <v>7</v>
      </c>
      <c r="AA9" s="87">
        <f>IF($Z$3=0,"%",Z9/$Z$3)</f>
        <v>6.4814814814814811E-2</v>
      </c>
    </row>
    <row r="10" spans="1:30" ht="19.5" thickBot="1" x14ac:dyDescent="0.35">
      <c r="A10" s="129" t="s">
        <v>22</v>
      </c>
      <c r="B10" s="130">
        <v>4</v>
      </c>
      <c r="C10" s="131">
        <v>1</v>
      </c>
      <c r="D10" s="131"/>
      <c r="E10" s="130"/>
      <c r="F10" s="131"/>
      <c r="G10" s="131"/>
      <c r="H10" s="131"/>
      <c r="I10" s="130"/>
      <c r="J10" s="131"/>
      <c r="K10" s="130"/>
      <c r="L10" s="131"/>
      <c r="M10" s="131"/>
      <c r="N10" s="131"/>
      <c r="O10" s="131"/>
      <c r="P10" s="131"/>
      <c r="Q10" s="130"/>
      <c r="R10" s="131"/>
      <c r="S10" s="130"/>
      <c r="T10" s="130"/>
      <c r="U10" s="130"/>
      <c r="V10" s="131"/>
      <c r="W10" s="130"/>
      <c r="X10" s="130"/>
      <c r="Y10" s="132"/>
      <c r="Z10" s="83">
        <f>SUM(B10:Y10)</f>
        <v>5</v>
      </c>
      <c r="AA10" s="87">
        <f>IF($Z$3=0,"%",Z10/$Z$3)</f>
        <v>4.6296296296296294E-2</v>
      </c>
    </row>
    <row r="11" spans="1:30" ht="19.5" thickBot="1" x14ac:dyDescent="0.35">
      <c r="A11" s="129" t="s">
        <v>21</v>
      </c>
      <c r="B11" s="130">
        <v>3</v>
      </c>
      <c r="C11" s="131">
        <v>2</v>
      </c>
      <c r="D11" s="131"/>
      <c r="E11" s="130"/>
      <c r="F11" s="131"/>
      <c r="G11" s="131"/>
      <c r="H11" s="131"/>
      <c r="I11" s="130"/>
      <c r="J11" s="131"/>
      <c r="K11" s="130"/>
      <c r="L11" s="131"/>
      <c r="M11" s="131"/>
      <c r="N11" s="131"/>
      <c r="O11" s="131"/>
      <c r="P11" s="131"/>
      <c r="Q11" s="130"/>
      <c r="R11" s="131"/>
      <c r="S11" s="130"/>
      <c r="T11" s="130"/>
      <c r="U11" s="130"/>
      <c r="V11" s="131"/>
      <c r="W11" s="130"/>
      <c r="X11" s="130"/>
      <c r="Y11" s="132"/>
      <c r="Z11" s="83">
        <f>SUM(B11:Y11)</f>
        <v>5</v>
      </c>
      <c r="AA11" s="87">
        <f>IF($Z$3=0,"%",Z11/$Z$3)</f>
        <v>4.6296296296296294E-2</v>
      </c>
    </row>
    <row r="12" spans="1:30" ht="19.5" thickBot="1" x14ac:dyDescent="0.35">
      <c r="A12" s="129" t="s">
        <v>46</v>
      </c>
      <c r="B12" s="130">
        <v>1</v>
      </c>
      <c r="C12" s="131">
        <v>3</v>
      </c>
      <c r="D12" s="131">
        <v>1</v>
      </c>
      <c r="E12" s="130"/>
      <c r="F12" s="131"/>
      <c r="G12" s="131"/>
      <c r="H12" s="131"/>
      <c r="I12" s="130"/>
      <c r="J12" s="131"/>
      <c r="K12" s="130"/>
      <c r="L12" s="131"/>
      <c r="M12" s="131"/>
      <c r="N12" s="131"/>
      <c r="O12" s="131"/>
      <c r="P12" s="131"/>
      <c r="Q12" s="130"/>
      <c r="R12" s="131"/>
      <c r="S12" s="130"/>
      <c r="T12" s="130"/>
      <c r="U12" s="130"/>
      <c r="V12" s="131"/>
      <c r="W12" s="130"/>
      <c r="X12" s="130"/>
      <c r="Y12" s="132"/>
      <c r="Z12" s="83">
        <f>SUM(B12:Y12)</f>
        <v>5</v>
      </c>
      <c r="AA12" s="87">
        <f>IF($Z$3=0,"%",Z12/$Z$3)</f>
        <v>4.6296296296296294E-2</v>
      </c>
    </row>
    <row r="13" spans="1:30" ht="19.5" thickBot="1" x14ac:dyDescent="0.35">
      <c r="A13" s="129" t="s">
        <v>112</v>
      </c>
      <c r="B13" s="130">
        <v>2</v>
      </c>
      <c r="C13" s="131"/>
      <c r="D13" s="131">
        <v>3</v>
      </c>
      <c r="E13" s="130"/>
      <c r="F13" s="131"/>
      <c r="G13" s="131"/>
      <c r="H13" s="131"/>
      <c r="I13" s="130"/>
      <c r="J13" s="131"/>
      <c r="K13" s="130"/>
      <c r="L13" s="131"/>
      <c r="M13" s="131"/>
      <c r="N13" s="131"/>
      <c r="O13" s="131"/>
      <c r="P13" s="131"/>
      <c r="Q13" s="130"/>
      <c r="R13" s="131"/>
      <c r="S13" s="130"/>
      <c r="T13" s="130"/>
      <c r="U13" s="130"/>
      <c r="V13" s="131"/>
      <c r="W13" s="130"/>
      <c r="X13" s="130"/>
      <c r="Y13" s="132"/>
      <c r="Z13" s="83">
        <f>SUM(B13:Y13)</f>
        <v>5</v>
      </c>
      <c r="AA13" s="87">
        <f>IF($Z$3=0,"%",Z13/$Z$3)</f>
        <v>4.6296296296296294E-2</v>
      </c>
    </row>
    <row r="14" spans="1:30" ht="19.5" thickBot="1" x14ac:dyDescent="0.35">
      <c r="A14" s="129" t="s">
        <v>47</v>
      </c>
      <c r="B14" s="130"/>
      <c r="C14" s="131">
        <v>3</v>
      </c>
      <c r="D14" s="131">
        <v>1</v>
      </c>
      <c r="E14" s="130"/>
      <c r="F14" s="131"/>
      <c r="G14" s="131"/>
      <c r="H14" s="131"/>
      <c r="I14" s="130"/>
      <c r="J14" s="131"/>
      <c r="K14" s="130"/>
      <c r="L14" s="131"/>
      <c r="M14" s="131"/>
      <c r="N14" s="131"/>
      <c r="O14" s="131"/>
      <c r="P14" s="131"/>
      <c r="Q14" s="130"/>
      <c r="R14" s="131"/>
      <c r="S14" s="130"/>
      <c r="T14" s="130"/>
      <c r="U14" s="130"/>
      <c r="V14" s="131"/>
      <c r="W14" s="130"/>
      <c r="X14" s="130"/>
      <c r="Y14" s="132"/>
      <c r="Z14" s="83">
        <f>SUM(B14:Y14)</f>
        <v>4</v>
      </c>
      <c r="AA14" s="87">
        <f>IF($Z$3=0,"%",Z14/$Z$3)</f>
        <v>3.7037037037037035E-2</v>
      </c>
    </row>
    <row r="15" spans="1:30" ht="19.5" thickBot="1" x14ac:dyDescent="0.35">
      <c r="A15" s="129" t="s">
        <v>43</v>
      </c>
      <c r="B15" s="130"/>
      <c r="C15" s="131">
        <v>1</v>
      </c>
      <c r="D15" s="131">
        <v>2</v>
      </c>
      <c r="E15" s="130"/>
      <c r="F15" s="131"/>
      <c r="G15" s="131"/>
      <c r="H15" s="131"/>
      <c r="I15" s="130"/>
      <c r="J15" s="131"/>
      <c r="K15" s="130"/>
      <c r="L15" s="131"/>
      <c r="M15" s="131"/>
      <c r="N15" s="131"/>
      <c r="O15" s="131"/>
      <c r="P15" s="131"/>
      <c r="Q15" s="130"/>
      <c r="R15" s="131"/>
      <c r="S15" s="130"/>
      <c r="T15" s="130"/>
      <c r="U15" s="130"/>
      <c r="V15" s="131"/>
      <c r="W15" s="130"/>
      <c r="X15" s="130"/>
      <c r="Y15" s="132"/>
      <c r="Z15" s="83">
        <f>SUM(B15:Y15)</f>
        <v>3</v>
      </c>
      <c r="AA15" s="87">
        <f>IF($Z$3=0,"%",Z15/$Z$3)</f>
        <v>2.7777777777777776E-2</v>
      </c>
    </row>
    <row r="16" spans="1:30" ht="19.5" thickBot="1" x14ac:dyDescent="0.35">
      <c r="A16" s="129" t="s">
        <v>1</v>
      </c>
      <c r="B16" s="130"/>
      <c r="C16" s="131">
        <v>1</v>
      </c>
      <c r="D16" s="131">
        <v>2</v>
      </c>
      <c r="E16" s="130"/>
      <c r="F16" s="131"/>
      <c r="G16" s="131"/>
      <c r="H16" s="131"/>
      <c r="I16" s="130"/>
      <c r="J16" s="131"/>
      <c r="K16" s="130"/>
      <c r="L16" s="131"/>
      <c r="M16" s="131"/>
      <c r="N16" s="131"/>
      <c r="O16" s="131"/>
      <c r="P16" s="131"/>
      <c r="Q16" s="130"/>
      <c r="R16" s="131"/>
      <c r="S16" s="130"/>
      <c r="T16" s="130"/>
      <c r="U16" s="130"/>
      <c r="V16" s="131"/>
      <c r="W16" s="130"/>
      <c r="X16" s="130"/>
      <c r="Y16" s="132"/>
      <c r="Z16" s="83">
        <f>SUM(B16:Y16)</f>
        <v>3</v>
      </c>
      <c r="AA16" s="87">
        <f>IF($Z$3=0,"%",Z16/$Z$3)</f>
        <v>2.7777777777777776E-2</v>
      </c>
    </row>
    <row r="17" spans="1:27" ht="19.5" thickBot="1" x14ac:dyDescent="0.35">
      <c r="A17" s="129" t="s">
        <v>56</v>
      </c>
      <c r="B17" s="130"/>
      <c r="C17" s="131"/>
      <c r="D17" s="131">
        <v>2</v>
      </c>
      <c r="E17" s="130"/>
      <c r="F17" s="131"/>
      <c r="G17" s="131"/>
      <c r="H17" s="131"/>
      <c r="I17" s="130"/>
      <c r="J17" s="131"/>
      <c r="K17" s="130"/>
      <c r="L17" s="131"/>
      <c r="M17" s="131"/>
      <c r="N17" s="131"/>
      <c r="O17" s="131"/>
      <c r="P17" s="131"/>
      <c r="Q17" s="130"/>
      <c r="R17" s="131"/>
      <c r="S17" s="130"/>
      <c r="T17" s="130"/>
      <c r="U17" s="130"/>
      <c r="V17" s="131"/>
      <c r="W17" s="130"/>
      <c r="X17" s="130"/>
      <c r="Y17" s="132"/>
      <c r="Z17" s="83">
        <f>SUM(B17:Y17)</f>
        <v>2</v>
      </c>
      <c r="AA17" s="87">
        <f>IF($Z$3=0,"%",Z17/$Z$3)</f>
        <v>1.8518518518518517E-2</v>
      </c>
    </row>
    <row r="18" spans="1:27" ht="19.5" thickBot="1" x14ac:dyDescent="0.35">
      <c r="A18" s="129" t="s">
        <v>58</v>
      </c>
      <c r="B18" s="130"/>
      <c r="C18" s="131"/>
      <c r="D18" s="131">
        <v>2</v>
      </c>
      <c r="E18" s="130"/>
      <c r="F18" s="131"/>
      <c r="G18" s="131"/>
      <c r="H18" s="131"/>
      <c r="I18" s="130"/>
      <c r="J18" s="131"/>
      <c r="K18" s="130"/>
      <c r="L18" s="131"/>
      <c r="M18" s="131"/>
      <c r="N18" s="131"/>
      <c r="O18" s="131"/>
      <c r="P18" s="131"/>
      <c r="Q18" s="130"/>
      <c r="R18" s="131"/>
      <c r="S18" s="130"/>
      <c r="T18" s="130"/>
      <c r="U18" s="130"/>
      <c r="V18" s="131"/>
      <c r="W18" s="130"/>
      <c r="X18" s="130"/>
      <c r="Y18" s="132"/>
      <c r="Z18" s="83">
        <f>SUM(B18:Y18)</f>
        <v>2</v>
      </c>
      <c r="AA18" s="87">
        <f>IF($Z$3=0,"%",Z18/$Z$3)</f>
        <v>1.8518518518518517E-2</v>
      </c>
    </row>
    <row r="19" spans="1:27" ht="19.5" thickBot="1" x14ac:dyDescent="0.35">
      <c r="A19" s="129" t="s">
        <v>32</v>
      </c>
      <c r="B19" s="130">
        <v>1</v>
      </c>
      <c r="C19" s="131"/>
      <c r="D19" s="131"/>
      <c r="E19" s="130"/>
      <c r="F19" s="131"/>
      <c r="G19" s="131"/>
      <c r="H19" s="131"/>
      <c r="I19" s="130"/>
      <c r="J19" s="131"/>
      <c r="K19" s="130"/>
      <c r="L19" s="131"/>
      <c r="M19" s="131"/>
      <c r="N19" s="131"/>
      <c r="O19" s="131"/>
      <c r="P19" s="131"/>
      <c r="Q19" s="130"/>
      <c r="R19" s="131"/>
      <c r="S19" s="130"/>
      <c r="T19" s="130"/>
      <c r="U19" s="130"/>
      <c r="V19" s="131"/>
      <c r="W19" s="130"/>
      <c r="X19" s="130"/>
      <c r="Y19" s="132"/>
      <c r="Z19" s="83">
        <f>SUM(B19:Y19)</f>
        <v>1</v>
      </c>
      <c r="AA19" s="87">
        <f>IF($Z$3=0,"%",Z19/$Z$3)</f>
        <v>9.2592592592592587E-3</v>
      </c>
    </row>
    <row r="20" spans="1:27" ht="19.5" thickBot="1" x14ac:dyDescent="0.35">
      <c r="A20" s="166" t="s">
        <v>52</v>
      </c>
      <c r="B20" s="130"/>
      <c r="C20" s="131">
        <v>1</v>
      </c>
      <c r="D20" s="131"/>
      <c r="E20" s="130"/>
      <c r="F20" s="131"/>
      <c r="G20" s="131"/>
      <c r="H20" s="131"/>
      <c r="I20" s="130"/>
      <c r="J20" s="131"/>
      <c r="K20" s="130"/>
      <c r="L20" s="131"/>
      <c r="M20" s="131"/>
      <c r="N20" s="131"/>
      <c r="O20" s="131"/>
      <c r="P20" s="131"/>
      <c r="Q20" s="130"/>
      <c r="R20" s="131"/>
      <c r="S20" s="130"/>
      <c r="T20" s="130"/>
      <c r="U20" s="130"/>
      <c r="V20" s="131"/>
      <c r="W20" s="130"/>
      <c r="X20" s="130"/>
      <c r="Y20" s="132"/>
      <c r="Z20" s="83">
        <f>SUM(B20:Y20)</f>
        <v>1</v>
      </c>
      <c r="AA20" s="87">
        <f>IF($Z$3=0,"%",Z20/$Z$3)</f>
        <v>9.2592592592592587E-3</v>
      </c>
    </row>
    <row r="21" spans="1:27" ht="19.5" thickBot="1" x14ac:dyDescent="0.35">
      <c r="A21" s="129" t="s">
        <v>55</v>
      </c>
      <c r="B21" s="130"/>
      <c r="C21" s="131"/>
      <c r="D21" s="131">
        <v>1</v>
      </c>
      <c r="E21" s="130"/>
      <c r="F21" s="131"/>
      <c r="G21" s="131"/>
      <c r="H21" s="131"/>
      <c r="I21" s="130"/>
      <c r="J21" s="131"/>
      <c r="K21" s="130"/>
      <c r="L21" s="131"/>
      <c r="M21" s="131"/>
      <c r="N21" s="131"/>
      <c r="O21" s="131"/>
      <c r="P21" s="131"/>
      <c r="Q21" s="130"/>
      <c r="R21" s="131"/>
      <c r="S21" s="130"/>
      <c r="T21" s="130"/>
      <c r="U21" s="130"/>
      <c r="V21" s="131"/>
      <c r="W21" s="130"/>
      <c r="X21" s="130"/>
      <c r="Y21" s="132"/>
      <c r="Z21" s="83">
        <f>SUM(B21:Y21)</f>
        <v>1</v>
      </c>
      <c r="AA21" s="87">
        <f>IF($Z$3=0,"%",Z21/$Z$3)</f>
        <v>9.2592592592592587E-3</v>
      </c>
    </row>
    <row r="22" spans="1:27" ht="19.5" thickBot="1" x14ac:dyDescent="0.35">
      <c r="A22" s="129" t="s">
        <v>57</v>
      </c>
      <c r="B22" s="130"/>
      <c r="C22" s="131"/>
      <c r="D22" s="131"/>
      <c r="E22" s="130"/>
      <c r="F22" s="131"/>
      <c r="G22" s="131"/>
      <c r="H22" s="131"/>
      <c r="I22" s="130"/>
      <c r="J22" s="131"/>
      <c r="K22" s="130"/>
      <c r="L22" s="131"/>
      <c r="M22" s="131"/>
      <c r="N22" s="131"/>
      <c r="O22" s="131"/>
      <c r="P22" s="131"/>
      <c r="Q22" s="130"/>
      <c r="R22" s="131"/>
      <c r="S22" s="130"/>
      <c r="T22" s="130"/>
      <c r="U22" s="130"/>
      <c r="V22" s="131"/>
      <c r="W22" s="130"/>
      <c r="X22" s="130"/>
      <c r="Y22" s="132"/>
      <c r="Z22" s="83">
        <f>SUM(B22:Y22)</f>
        <v>0</v>
      </c>
      <c r="AA22" s="87">
        <f>IF($Z$3=0,"%",Z22/$Z$3)</f>
        <v>0</v>
      </c>
    </row>
    <row r="23" spans="1:27" ht="19.5" thickBot="1" x14ac:dyDescent="0.35">
      <c r="A23" s="129" t="s">
        <v>8</v>
      </c>
      <c r="B23" s="130"/>
      <c r="C23" s="131"/>
      <c r="D23" s="131"/>
      <c r="E23" s="130"/>
      <c r="F23" s="131"/>
      <c r="G23" s="131"/>
      <c r="H23" s="131"/>
      <c r="I23" s="130"/>
      <c r="J23" s="131"/>
      <c r="K23" s="130"/>
      <c r="L23" s="131"/>
      <c r="M23" s="131"/>
      <c r="N23" s="131"/>
      <c r="O23" s="131"/>
      <c r="P23" s="131"/>
      <c r="Q23" s="130"/>
      <c r="R23" s="131"/>
      <c r="S23" s="130"/>
      <c r="T23" s="130"/>
      <c r="U23" s="130"/>
      <c r="V23" s="131"/>
      <c r="W23" s="130"/>
      <c r="X23" s="130"/>
      <c r="Y23" s="132"/>
      <c r="Z23" s="83">
        <f>SUM(B23:Y23)</f>
        <v>0</v>
      </c>
      <c r="AA23" s="87">
        <f>IF($Z$3=0,"%",Z23/$Z$3)</f>
        <v>0</v>
      </c>
    </row>
    <row r="24" spans="1:27" ht="19.5" thickBot="1" x14ac:dyDescent="0.35">
      <c r="A24" s="129" t="s">
        <v>64</v>
      </c>
      <c r="B24" s="130"/>
      <c r="C24" s="131"/>
      <c r="D24" s="131"/>
      <c r="E24" s="130"/>
      <c r="F24" s="131"/>
      <c r="G24" s="131"/>
      <c r="H24" s="131"/>
      <c r="I24" s="130"/>
      <c r="J24" s="131"/>
      <c r="K24" s="130"/>
      <c r="L24" s="131"/>
      <c r="M24" s="131"/>
      <c r="N24" s="131"/>
      <c r="O24" s="131"/>
      <c r="P24" s="131"/>
      <c r="Q24" s="130"/>
      <c r="R24" s="131"/>
      <c r="S24" s="130"/>
      <c r="T24" s="130"/>
      <c r="U24" s="130"/>
      <c r="V24" s="131"/>
      <c r="W24" s="130"/>
      <c r="X24" s="130"/>
      <c r="Y24" s="132"/>
      <c r="Z24" s="83">
        <f>SUM(B24:Y24)</f>
        <v>0</v>
      </c>
      <c r="AA24" s="87">
        <f>IF($Z$3=0,"%",Z24/$Z$3)</f>
        <v>0</v>
      </c>
    </row>
    <row r="25" spans="1:27" ht="19.5" thickBot="1" x14ac:dyDescent="0.35">
      <c r="A25" s="129" t="s">
        <v>44</v>
      </c>
      <c r="B25" s="130"/>
      <c r="C25" s="131"/>
      <c r="D25" s="131"/>
      <c r="E25" s="130"/>
      <c r="F25" s="131"/>
      <c r="G25" s="131"/>
      <c r="H25" s="131"/>
      <c r="I25" s="130"/>
      <c r="J25" s="131"/>
      <c r="K25" s="130"/>
      <c r="L25" s="131"/>
      <c r="M25" s="131"/>
      <c r="N25" s="131"/>
      <c r="O25" s="131"/>
      <c r="P25" s="131"/>
      <c r="Q25" s="130"/>
      <c r="R25" s="131"/>
      <c r="S25" s="130"/>
      <c r="T25" s="130"/>
      <c r="U25" s="130"/>
      <c r="V25" s="131"/>
      <c r="W25" s="130"/>
      <c r="X25" s="130"/>
      <c r="Y25" s="132"/>
      <c r="Z25" s="83">
        <f>SUM(B25:Y25)</f>
        <v>0</v>
      </c>
      <c r="AA25" s="87">
        <f>IF($Z$3=0,"%",Z25/$Z$3)</f>
        <v>0</v>
      </c>
    </row>
    <row r="26" spans="1:27" ht="19.5" thickBot="1" x14ac:dyDescent="0.35">
      <c r="A26" s="129" t="s">
        <v>4</v>
      </c>
      <c r="B26" s="130"/>
      <c r="C26" s="131"/>
      <c r="D26" s="131"/>
      <c r="E26" s="130"/>
      <c r="F26" s="131"/>
      <c r="G26" s="131"/>
      <c r="H26" s="131"/>
      <c r="I26" s="130"/>
      <c r="J26" s="131"/>
      <c r="K26" s="130"/>
      <c r="L26" s="131"/>
      <c r="M26" s="131"/>
      <c r="N26" s="131"/>
      <c r="O26" s="131"/>
      <c r="P26" s="131"/>
      <c r="Q26" s="130"/>
      <c r="R26" s="131"/>
      <c r="S26" s="130"/>
      <c r="T26" s="130"/>
      <c r="U26" s="130"/>
      <c r="V26" s="131"/>
      <c r="W26" s="130"/>
      <c r="X26" s="130"/>
      <c r="Y26" s="132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29" t="s">
        <v>79</v>
      </c>
      <c r="B27" s="130"/>
      <c r="C27" s="131"/>
      <c r="D27" s="131"/>
      <c r="E27" s="130"/>
      <c r="F27" s="131"/>
      <c r="G27" s="131"/>
      <c r="H27" s="131"/>
      <c r="I27" s="130"/>
      <c r="J27" s="131"/>
      <c r="K27" s="130"/>
      <c r="L27" s="131"/>
      <c r="M27" s="131"/>
      <c r="N27" s="131"/>
      <c r="O27" s="131"/>
      <c r="P27" s="131"/>
      <c r="Q27" s="130"/>
      <c r="R27" s="131"/>
      <c r="S27" s="130"/>
      <c r="T27" s="130"/>
      <c r="U27" s="130"/>
      <c r="V27" s="131"/>
      <c r="W27" s="130"/>
      <c r="X27" s="130"/>
      <c r="Y27" s="132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29" t="s">
        <v>99</v>
      </c>
      <c r="B28" s="130"/>
      <c r="C28" s="131"/>
      <c r="D28" s="131"/>
      <c r="E28" s="130"/>
      <c r="F28" s="131"/>
      <c r="G28" s="131"/>
      <c r="H28" s="131"/>
      <c r="I28" s="130"/>
      <c r="J28" s="131"/>
      <c r="K28" s="130"/>
      <c r="L28" s="131"/>
      <c r="M28" s="131"/>
      <c r="N28" s="131"/>
      <c r="O28" s="131"/>
      <c r="P28" s="131"/>
      <c r="Q28" s="130"/>
      <c r="R28" s="131"/>
      <c r="S28" s="130"/>
      <c r="T28" s="130"/>
      <c r="U28" s="130"/>
      <c r="V28" s="131"/>
      <c r="W28" s="130"/>
      <c r="X28" s="130"/>
      <c r="Y28" s="132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67" t="s">
        <v>77</v>
      </c>
      <c r="B29" s="130"/>
      <c r="C29" s="131"/>
      <c r="D29" s="131"/>
      <c r="E29" s="130"/>
      <c r="F29" s="131"/>
      <c r="G29" s="131"/>
      <c r="H29" s="131"/>
      <c r="I29" s="130"/>
      <c r="J29" s="131"/>
      <c r="K29" s="130"/>
      <c r="L29" s="131"/>
      <c r="M29" s="131"/>
      <c r="N29" s="131"/>
      <c r="O29" s="131"/>
      <c r="P29" s="131"/>
      <c r="Q29" s="130"/>
      <c r="R29" s="131"/>
      <c r="S29" s="130"/>
      <c r="T29" s="130"/>
      <c r="U29" s="130"/>
      <c r="V29" s="131"/>
      <c r="W29" s="130"/>
      <c r="X29" s="130"/>
      <c r="Y29" s="132"/>
      <c r="Z29" s="83">
        <f>SUM(B29:Y29)</f>
        <v>0</v>
      </c>
      <c r="AA29" s="87">
        <f>IF($Z$3=0,"%",Z29/$Z$3)</f>
        <v>0</v>
      </c>
    </row>
    <row r="30" spans="1:27" ht="15" x14ac:dyDescent="0.25">
      <c r="A30"/>
      <c r="Z30"/>
      <c r="AA30"/>
    </row>
  </sheetData>
  <sortState xmlns:xlrd2="http://schemas.microsoft.com/office/spreadsheetml/2017/richdata2" ref="A4:AA29">
    <sortCondition descending="1" ref="Z4:Z29"/>
  </sortState>
  <mergeCells count="1">
    <mergeCell ref="A1:AA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Feuil7"/>
  <dimension ref="A1:O130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4.1406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10" customFormat="1" ht="34.9" customHeight="1" thickBot="1" x14ac:dyDescent="0.3">
      <c r="A1" s="223" t="s">
        <v>380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5"/>
    </row>
    <row r="2" spans="1:12" ht="96" customHeight="1" thickBot="1" x14ac:dyDescent="0.3">
      <c r="A2" s="25" t="s">
        <v>54</v>
      </c>
      <c r="B2" s="26" t="s">
        <v>24</v>
      </c>
      <c r="C2" s="27" t="s">
        <v>23</v>
      </c>
      <c r="D2" s="27" t="s">
        <v>15</v>
      </c>
      <c r="E2" s="27" t="s">
        <v>5</v>
      </c>
      <c r="F2" s="27" t="s">
        <v>31</v>
      </c>
      <c r="G2" s="28" t="s">
        <v>14</v>
      </c>
      <c r="H2" s="27" t="s">
        <v>26</v>
      </c>
      <c r="I2" s="27" t="s">
        <v>27</v>
      </c>
      <c r="J2" s="29" t="s">
        <v>2</v>
      </c>
      <c r="K2" s="28" t="s">
        <v>19</v>
      </c>
      <c r="L2" s="30" t="s">
        <v>9</v>
      </c>
    </row>
    <row r="3" spans="1:12" ht="28.9" customHeight="1" thickBot="1" x14ac:dyDescent="0.3">
      <c r="A3" s="108" t="s">
        <v>9</v>
      </c>
      <c r="B3" s="109">
        <f t="shared" ref="B3:I3" si="0">SUM(B4:B27)</f>
        <v>357</v>
      </c>
      <c r="C3" s="110">
        <f t="shared" si="0"/>
        <v>79</v>
      </c>
      <c r="D3" s="110">
        <f t="shared" si="0"/>
        <v>117</v>
      </c>
      <c r="E3" s="110">
        <f t="shared" si="0"/>
        <v>161</v>
      </c>
      <c r="F3" s="110">
        <f t="shared" si="0"/>
        <v>0</v>
      </c>
      <c r="G3" s="111">
        <f t="shared" si="0"/>
        <v>115</v>
      </c>
      <c r="H3" s="110">
        <f t="shared" si="0"/>
        <v>52</v>
      </c>
      <c r="I3" s="110">
        <f t="shared" si="0"/>
        <v>63</v>
      </c>
      <c r="J3" s="112">
        <f>IF(L3=0,"",B3/L3)</f>
        <v>0.75635593220338981</v>
      </c>
      <c r="K3" s="113">
        <f>IF(L3=0,"",G3/L3)</f>
        <v>0.24364406779661016</v>
      </c>
      <c r="L3" s="114">
        <f>B3+G3</f>
        <v>472</v>
      </c>
    </row>
    <row r="4" spans="1:12" ht="18.399999999999999" customHeight="1" thickBot="1" x14ac:dyDescent="0.3">
      <c r="A4" s="135" t="str">
        <f>CONVIVIALES!E3</f>
        <v>LA PALMYRE GOLF RESORT</v>
      </c>
      <c r="B4" s="93">
        <f t="shared" ref="B4:B27" si="1">SUM(C4:F4)</f>
        <v>119</v>
      </c>
      <c r="C4" s="84">
        <v>29</v>
      </c>
      <c r="D4" s="84">
        <v>41</v>
      </c>
      <c r="E4" s="82">
        <v>49</v>
      </c>
      <c r="F4" s="84"/>
      <c r="G4" s="94">
        <f>SUM(H4:I4)</f>
        <v>47</v>
      </c>
      <c r="H4" s="82">
        <v>23</v>
      </c>
      <c r="I4" s="82">
        <v>24</v>
      </c>
      <c r="J4" s="95">
        <f t="shared" ref="J4:J27" si="2">IF(L4=0,"",B4/L4)</f>
        <v>0.7168674698795181</v>
      </c>
      <c r="K4" s="96">
        <f t="shared" ref="K4:K27" si="3">IF(L4=0,"",G4/L4)</f>
        <v>0.28313253012048195</v>
      </c>
      <c r="L4" s="97">
        <f t="shared" ref="L4:L27" si="4">B4+G4</f>
        <v>166</v>
      </c>
    </row>
    <row r="5" spans="1:12" ht="18.399999999999999" customHeight="1" thickBot="1" x14ac:dyDescent="0.3">
      <c r="A5" s="135" t="str">
        <f>CONVIVIALES!F3</f>
        <v>GOLF LA ROCHELLE SUD</v>
      </c>
      <c r="B5" s="93">
        <f t="shared" si="1"/>
        <v>123</v>
      </c>
      <c r="C5" s="84">
        <v>25</v>
      </c>
      <c r="D5" s="84">
        <v>37</v>
      </c>
      <c r="E5" s="82">
        <v>61</v>
      </c>
      <c r="F5" s="84"/>
      <c r="G5" s="94">
        <f>SUM(H5:I5)</f>
        <v>40</v>
      </c>
      <c r="H5" s="82">
        <v>16</v>
      </c>
      <c r="I5" s="82">
        <v>24</v>
      </c>
      <c r="J5" s="98">
        <f t="shared" si="2"/>
        <v>0.754601226993865</v>
      </c>
      <c r="K5" s="96">
        <f t="shared" si="3"/>
        <v>0.24539877300613497</v>
      </c>
      <c r="L5" s="97">
        <f t="shared" si="4"/>
        <v>163</v>
      </c>
    </row>
    <row r="6" spans="1:12" ht="18.399999999999999" customHeight="1" thickBot="1" x14ac:dyDescent="0.3">
      <c r="A6" s="135" t="str">
        <f>CONVIVIALES!G3</f>
        <v>GOLF DU HAUT-POITOU</v>
      </c>
      <c r="B6" s="93">
        <f t="shared" si="1"/>
        <v>115</v>
      </c>
      <c r="C6" s="84">
        <v>25</v>
      </c>
      <c r="D6" s="84">
        <v>39</v>
      </c>
      <c r="E6" s="82">
        <v>51</v>
      </c>
      <c r="F6" s="84"/>
      <c r="G6" s="94">
        <f>SUM(H6:I6)</f>
        <v>28</v>
      </c>
      <c r="H6" s="82">
        <v>13</v>
      </c>
      <c r="I6" s="82">
        <v>15</v>
      </c>
      <c r="J6" s="98">
        <f t="shared" si="2"/>
        <v>0.80419580419580416</v>
      </c>
      <c r="K6" s="96">
        <f t="shared" si="3"/>
        <v>0.19580419580419581</v>
      </c>
      <c r="L6" s="97">
        <f t="shared" si="4"/>
        <v>143</v>
      </c>
    </row>
    <row r="7" spans="1:12" ht="18.399999999999999" customHeight="1" thickBot="1" x14ac:dyDescent="0.3">
      <c r="A7" s="135" t="str">
        <f>CONVIVIALES!H3</f>
        <v>GOLF DE LOUDUN-FONTEVRAUD</v>
      </c>
      <c r="B7" s="93">
        <f t="shared" si="1"/>
        <v>0</v>
      </c>
      <c r="C7" s="84"/>
      <c r="D7" s="84"/>
      <c r="E7" s="82"/>
      <c r="F7" s="84"/>
      <c r="G7" s="94">
        <f t="shared" ref="G7:G8" si="5">SUM(H7:I7)</f>
        <v>0</v>
      </c>
      <c r="H7" s="82"/>
      <c r="I7" s="82"/>
      <c r="J7" s="98" t="str">
        <f t="shared" si="2"/>
        <v/>
      </c>
      <c r="K7" s="96" t="str">
        <f t="shared" si="3"/>
        <v/>
      </c>
      <c r="L7" s="97">
        <f t="shared" si="4"/>
        <v>0</v>
      </c>
    </row>
    <row r="8" spans="1:12" ht="18.399999999999999" customHeight="1" thickBot="1" x14ac:dyDescent="0.3">
      <c r="A8" s="135" t="str">
        <f>CONVIVIALES!I3</f>
        <v>GOLF DE BRESSUIRE</v>
      </c>
      <c r="B8" s="93">
        <f t="shared" si="1"/>
        <v>0</v>
      </c>
      <c r="C8" s="84"/>
      <c r="D8" s="84"/>
      <c r="E8" s="84"/>
      <c r="F8" s="84"/>
      <c r="G8" s="94">
        <f t="shared" si="5"/>
        <v>0</v>
      </c>
      <c r="H8" s="84"/>
      <c r="I8" s="84"/>
      <c r="J8" s="98" t="str">
        <f t="shared" si="2"/>
        <v/>
      </c>
      <c r="K8" s="96" t="str">
        <f t="shared" si="3"/>
        <v/>
      </c>
      <c r="L8" s="97">
        <f t="shared" si="4"/>
        <v>0</v>
      </c>
    </row>
    <row r="9" spans="1:12" ht="18.399999999999999" customHeight="1" thickBot="1" x14ac:dyDescent="0.3">
      <c r="A9" s="135" t="str">
        <f>CONVIVIALES!J3</f>
        <v>GOLF CLUB DE MONTENDRE</v>
      </c>
      <c r="B9" s="93">
        <f t="shared" si="1"/>
        <v>0</v>
      </c>
      <c r="C9" s="84"/>
      <c r="D9" s="84"/>
      <c r="E9" s="82"/>
      <c r="F9" s="84"/>
      <c r="G9" s="94">
        <f>SUM(H9:I9)</f>
        <v>0</v>
      </c>
      <c r="H9" s="82"/>
      <c r="I9" s="82"/>
      <c r="J9" s="98" t="str">
        <f t="shared" si="2"/>
        <v/>
      </c>
      <c r="K9" s="96" t="str">
        <f t="shared" si="3"/>
        <v/>
      </c>
      <c r="L9" s="97">
        <f t="shared" si="4"/>
        <v>0</v>
      </c>
    </row>
    <row r="10" spans="1:12" ht="18.399999999999999" customHeight="1" thickBot="1" x14ac:dyDescent="0.3">
      <c r="A10" s="135" t="str">
        <f>CONVIVIALES!K3</f>
        <v>GOLF DE MIGNALOUX</v>
      </c>
      <c r="B10" s="93">
        <f t="shared" si="1"/>
        <v>0</v>
      </c>
      <c r="C10" s="84"/>
      <c r="D10" s="84"/>
      <c r="E10" s="82"/>
      <c r="F10" s="84"/>
      <c r="G10" s="94">
        <f>SUM(H10:I10)</f>
        <v>0</v>
      </c>
      <c r="H10" s="82"/>
      <c r="I10" s="82"/>
      <c r="J10" s="98" t="str">
        <f t="shared" si="2"/>
        <v/>
      </c>
      <c r="K10" s="96" t="str">
        <f t="shared" si="3"/>
        <v/>
      </c>
      <c r="L10" s="97">
        <f t="shared" si="4"/>
        <v>0</v>
      </c>
    </row>
    <row r="11" spans="1:12" ht="18.399999999999999" customHeight="1" thickBot="1" x14ac:dyDescent="0.3">
      <c r="A11" s="135" t="str">
        <f>CONVIVIALES!L3</f>
        <v>GOLF BLUEGREEN MAZIERES EN GATINE</v>
      </c>
      <c r="B11" s="93">
        <f t="shared" si="1"/>
        <v>0</v>
      </c>
      <c r="C11" s="84"/>
      <c r="D11" s="84"/>
      <c r="E11" s="82"/>
      <c r="F11" s="84"/>
      <c r="G11" s="94">
        <f t="shared" ref="G11:G27" si="6">SUM(H11:I11)</f>
        <v>0</v>
      </c>
      <c r="H11" s="82"/>
      <c r="I11" s="82"/>
      <c r="J11" s="98" t="str">
        <f t="shared" si="2"/>
        <v/>
      </c>
      <c r="K11" s="96" t="str">
        <f t="shared" si="3"/>
        <v/>
      </c>
      <c r="L11" s="97">
        <f t="shared" si="4"/>
        <v>0</v>
      </c>
    </row>
    <row r="12" spans="1:12" ht="18.399999999999999" customHeight="1" thickBot="1" x14ac:dyDescent="0.3">
      <c r="A12" s="135" t="str">
        <f>CONVIVIALES!M3</f>
        <v>GOLF DOMAINE DES FORGES</v>
      </c>
      <c r="B12" s="93">
        <f t="shared" si="1"/>
        <v>0</v>
      </c>
      <c r="C12" s="84"/>
      <c r="D12" s="84"/>
      <c r="E12" s="82"/>
      <c r="F12" s="84"/>
      <c r="G12" s="94">
        <f t="shared" si="6"/>
        <v>0</v>
      </c>
      <c r="H12" s="82"/>
      <c r="I12" s="82"/>
      <c r="J12" s="98" t="str">
        <f t="shared" si="2"/>
        <v/>
      </c>
      <c r="K12" s="96" t="str">
        <f t="shared" si="3"/>
        <v/>
      </c>
      <c r="L12" s="97">
        <f t="shared" si="4"/>
        <v>0</v>
      </c>
    </row>
    <row r="13" spans="1:12" ht="18.399999999999999" customHeight="1" thickBot="1" x14ac:dyDescent="0.3">
      <c r="A13" s="135" t="str">
        <f>CONVIVIALES!N3</f>
        <v>GOLF BLUEGREEN NIORT ROMAGNE</v>
      </c>
      <c r="B13" s="93">
        <f t="shared" si="1"/>
        <v>0</v>
      </c>
      <c r="C13" s="84"/>
      <c r="D13" s="84"/>
      <c r="E13" s="82"/>
      <c r="F13" s="84"/>
      <c r="G13" s="94">
        <f t="shared" si="6"/>
        <v>0</v>
      </c>
      <c r="H13" s="82"/>
      <c r="I13" s="82"/>
      <c r="J13" s="98" t="str">
        <f t="shared" si="2"/>
        <v/>
      </c>
      <c r="K13" s="96" t="str">
        <f t="shared" si="3"/>
        <v/>
      </c>
      <c r="L13" s="97">
        <f t="shared" si="4"/>
        <v>0</v>
      </c>
    </row>
    <row r="14" spans="1:12" ht="18" customHeight="1" thickBot="1" x14ac:dyDescent="0.3">
      <c r="A14" s="135" t="str">
        <f>CONVIVIALES!O3</f>
        <v>GOLF LA ROCHE POSAY</v>
      </c>
      <c r="B14" s="93">
        <f t="shared" si="1"/>
        <v>0</v>
      </c>
      <c r="C14" s="84"/>
      <c r="D14" s="84"/>
      <c r="E14" s="82"/>
      <c r="F14" s="84"/>
      <c r="G14" s="94">
        <f t="shared" si="6"/>
        <v>0</v>
      </c>
      <c r="H14" s="82"/>
      <c r="I14" s="82"/>
      <c r="J14" s="98" t="str">
        <f t="shared" si="2"/>
        <v/>
      </c>
      <c r="K14" s="96" t="str">
        <f t="shared" si="3"/>
        <v/>
      </c>
      <c r="L14" s="97">
        <f t="shared" si="4"/>
        <v>0</v>
      </c>
    </row>
    <row r="15" spans="1:12" ht="18.399999999999999" customHeight="1" thickBot="1" x14ac:dyDescent="0.3">
      <c r="A15" s="135" t="str">
        <f>CONVIVIALES!P3</f>
        <v>GOLF DU CHATEAU DE LA VALLADE</v>
      </c>
      <c r="B15" s="93">
        <f t="shared" si="1"/>
        <v>0</v>
      </c>
      <c r="C15" s="84"/>
      <c r="D15" s="84"/>
      <c r="E15" s="82"/>
      <c r="F15" s="84"/>
      <c r="G15" s="94">
        <f t="shared" si="6"/>
        <v>0</v>
      </c>
      <c r="H15" s="82"/>
      <c r="I15" s="82"/>
      <c r="J15" s="98" t="str">
        <f t="shared" si="2"/>
        <v/>
      </c>
      <c r="K15" s="96" t="str">
        <f t="shared" si="3"/>
        <v/>
      </c>
      <c r="L15" s="97">
        <f t="shared" si="4"/>
        <v>0</v>
      </c>
    </row>
    <row r="16" spans="1:12" ht="18.399999999999999" customHeight="1" thickBot="1" x14ac:dyDescent="0.3">
      <c r="A16" s="135" t="str">
        <f>CONVIVIALES!Q3</f>
        <v>ANGOULEME GOLF L'HIRONDELLE</v>
      </c>
      <c r="B16" s="93">
        <f t="shared" si="1"/>
        <v>0</v>
      </c>
      <c r="C16" s="84"/>
      <c r="D16" s="84"/>
      <c r="E16" s="82"/>
      <c r="F16" s="84"/>
      <c r="G16" s="94">
        <f t="shared" si="6"/>
        <v>0</v>
      </c>
      <c r="H16" s="82"/>
      <c r="I16" s="82"/>
      <c r="J16" s="98" t="str">
        <f t="shared" si="2"/>
        <v/>
      </c>
      <c r="K16" s="96" t="str">
        <f t="shared" si="3"/>
        <v/>
      </c>
      <c r="L16" s="97">
        <f t="shared" si="4"/>
        <v>0</v>
      </c>
    </row>
    <row r="17" spans="1:15" ht="18.399999999999999" customHeight="1" thickBot="1" x14ac:dyDescent="0.3">
      <c r="A17" s="135" t="str">
        <f>CONVIVIALES!R3</f>
        <v>GOLF DU COGNAC</v>
      </c>
      <c r="B17" s="93">
        <f t="shared" si="1"/>
        <v>0</v>
      </c>
      <c r="C17" s="84"/>
      <c r="D17" s="84"/>
      <c r="E17" s="82"/>
      <c r="F17" s="84"/>
      <c r="G17" s="94">
        <f t="shared" si="6"/>
        <v>0</v>
      </c>
      <c r="H17" s="82"/>
      <c r="I17" s="82"/>
      <c r="J17" s="98"/>
      <c r="K17" s="96"/>
      <c r="L17" s="97">
        <f t="shared" si="4"/>
        <v>0</v>
      </c>
    </row>
    <row r="18" spans="1:15" ht="18.399999999999999" customHeight="1" thickBot="1" x14ac:dyDescent="0.3">
      <c r="A18" s="135" t="str">
        <f>CONVIVIALES!S3</f>
        <v>GOLF DU HAUT-POITOU 2</v>
      </c>
      <c r="B18" s="93">
        <f t="shared" si="1"/>
        <v>0</v>
      </c>
      <c r="C18" s="84"/>
      <c r="D18" s="84"/>
      <c r="E18" s="82"/>
      <c r="F18" s="84"/>
      <c r="G18" s="94">
        <f t="shared" si="6"/>
        <v>0</v>
      </c>
      <c r="H18" s="82"/>
      <c r="I18" s="82"/>
      <c r="J18" s="98" t="str">
        <f t="shared" si="2"/>
        <v/>
      </c>
      <c r="K18" s="96" t="str">
        <f t="shared" si="3"/>
        <v/>
      </c>
      <c r="L18" s="97">
        <f t="shared" si="4"/>
        <v>0</v>
      </c>
    </row>
    <row r="19" spans="1:15" ht="18.399999999999999" customHeight="1" thickBot="1" x14ac:dyDescent="0.3">
      <c r="A19" s="135" t="str">
        <f>CONVIVIALES!T3</f>
        <v>GOLF DE ROYAN</v>
      </c>
      <c r="B19" s="93">
        <f t="shared" si="1"/>
        <v>0</v>
      </c>
      <c r="C19" s="84"/>
      <c r="D19" s="84"/>
      <c r="E19" s="82"/>
      <c r="F19" s="84"/>
      <c r="G19" s="94">
        <f t="shared" si="6"/>
        <v>0</v>
      </c>
      <c r="H19" s="82"/>
      <c r="I19" s="82"/>
      <c r="J19" s="95" t="str">
        <f t="shared" si="2"/>
        <v/>
      </c>
      <c r="K19" s="96" t="str">
        <f t="shared" si="3"/>
        <v/>
      </c>
      <c r="L19" s="97">
        <f t="shared" si="4"/>
        <v>0</v>
      </c>
    </row>
    <row r="20" spans="1:15" ht="18.399999999999999" customHeight="1" thickBot="1" x14ac:dyDescent="0.3">
      <c r="A20" s="135" t="str">
        <f>CONVIVIALES!U3</f>
        <v>GOLF DE SAINTES</v>
      </c>
      <c r="B20" s="93">
        <f t="shared" si="1"/>
        <v>0</v>
      </c>
      <c r="C20" s="84"/>
      <c r="D20" s="84"/>
      <c r="E20" s="82"/>
      <c r="F20" s="84"/>
      <c r="G20" s="94">
        <f t="shared" si="6"/>
        <v>0</v>
      </c>
      <c r="H20" s="82"/>
      <c r="I20" s="82"/>
      <c r="J20" s="95" t="str">
        <f t="shared" si="2"/>
        <v/>
      </c>
      <c r="K20" s="96" t="str">
        <f t="shared" si="3"/>
        <v/>
      </c>
      <c r="L20" s="97">
        <f t="shared" si="4"/>
        <v>0</v>
      </c>
    </row>
    <row r="21" spans="1:15" ht="18.75" customHeight="1" thickBot="1" x14ac:dyDescent="0.3">
      <c r="A21" s="135" t="str">
        <f>CONVIVIALES!V3</f>
        <v>GOLF BLUEGREEN LA DOMANGERE</v>
      </c>
      <c r="B21" s="93">
        <f t="shared" si="1"/>
        <v>0</v>
      </c>
      <c r="C21" s="84"/>
      <c r="D21" s="84"/>
      <c r="E21" s="82"/>
      <c r="F21" s="84"/>
      <c r="G21" s="94">
        <f t="shared" si="6"/>
        <v>0</v>
      </c>
      <c r="H21" s="82"/>
      <c r="I21" s="82"/>
      <c r="J21" s="95" t="str">
        <f t="shared" si="2"/>
        <v/>
      </c>
      <c r="K21" s="96" t="str">
        <f t="shared" si="3"/>
        <v/>
      </c>
      <c r="L21" s="97">
        <f t="shared" si="4"/>
        <v>0</v>
      </c>
    </row>
    <row r="22" spans="1:15" ht="18.75" customHeight="1" thickBot="1" x14ac:dyDescent="0.3">
      <c r="A22" s="135" t="str">
        <f>CONVIVIALES!W3</f>
        <v>GOLF BLUEGREEN MAZIERES EN GATINE 2</v>
      </c>
      <c r="B22" s="93">
        <f t="shared" si="1"/>
        <v>0</v>
      </c>
      <c r="C22" s="84"/>
      <c r="D22" s="84"/>
      <c r="E22" s="82"/>
      <c r="F22" s="82"/>
      <c r="G22" s="94">
        <f t="shared" si="6"/>
        <v>0</v>
      </c>
      <c r="H22" s="99"/>
      <c r="I22" s="99"/>
      <c r="J22" s="95" t="str">
        <f t="shared" si="2"/>
        <v/>
      </c>
      <c r="K22" s="96" t="str">
        <f t="shared" si="3"/>
        <v/>
      </c>
      <c r="L22" s="97">
        <f t="shared" si="4"/>
        <v>0</v>
      </c>
    </row>
    <row r="23" spans="1:15" ht="18.75" customHeight="1" thickBot="1" x14ac:dyDescent="0.3">
      <c r="A23" s="135" t="str">
        <f>CONVIVIALES!X3</f>
        <v>GOLF LA ROCHELLE SUD (OTUS)</v>
      </c>
      <c r="B23" s="93">
        <f t="shared" si="1"/>
        <v>0</v>
      </c>
      <c r="C23" s="84"/>
      <c r="D23" s="84"/>
      <c r="E23" s="82"/>
      <c r="F23" s="82"/>
      <c r="G23" s="94">
        <f t="shared" si="6"/>
        <v>0</v>
      </c>
      <c r="H23" s="99"/>
      <c r="I23" s="99"/>
      <c r="J23" s="95" t="str">
        <f t="shared" si="2"/>
        <v/>
      </c>
      <c r="K23" s="96" t="str">
        <f t="shared" si="3"/>
        <v/>
      </c>
      <c r="L23" s="97">
        <f t="shared" si="4"/>
        <v>0</v>
      </c>
    </row>
    <row r="24" spans="1:15" ht="18.75" customHeight="1" thickBot="1" x14ac:dyDescent="0.3">
      <c r="A24" s="135" t="str">
        <f>CONVIVIALES!Y3</f>
        <v>GOLF DE LA PREE - LA ROCHELLE</v>
      </c>
      <c r="B24" s="93">
        <f t="shared" ref="B24:B26" si="7">SUM(C24:F24)</f>
        <v>0</v>
      </c>
      <c r="C24" s="84"/>
      <c r="D24" s="84"/>
      <c r="E24" s="82"/>
      <c r="F24" s="82"/>
      <c r="G24" s="94">
        <f t="shared" ref="G24:G26" si="8">SUM(H24:I24)</f>
        <v>0</v>
      </c>
      <c r="H24" s="99"/>
      <c r="I24" s="99"/>
      <c r="J24" s="95" t="str">
        <f t="shared" ref="J24" si="9">IF(L24=0,"",B24/L24)</f>
        <v/>
      </c>
      <c r="K24" s="96" t="str">
        <f t="shared" ref="K24" si="10">IF(L24=0,"",G24/L24)</f>
        <v/>
      </c>
      <c r="L24" s="97">
        <f t="shared" ref="L24:L26" si="11">B24+G24</f>
        <v>0</v>
      </c>
    </row>
    <row r="25" spans="1:15" ht="18.75" hidden="1" customHeight="1" thickBot="1" x14ac:dyDescent="0.3">
      <c r="A25" s="135"/>
      <c r="B25" s="93">
        <f t="shared" si="7"/>
        <v>0</v>
      </c>
      <c r="C25" s="84"/>
      <c r="D25" s="84"/>
      <c r="E25" s="99"/>
      <c r="F25" s="99"/>
      <c r="G25" s="94">
        <f t="shared" si="8"/>
        <v>0</v>
      </c>
      <c r="H25" s="99"/>
      <c r="I25" s="99"/>
      <c r="J25" s="194"/>
      <c r="K25" s="195"/>
      <c r="L25" s="97">
        <f t="shared" si="11"/>
        <v>0</v>
      </c>
    </row>
    <row r="26" spans="1:15" ht="18.75" hidden="1" customHeight="1" thickBot="1" x14ac:dyDescent="0.3">
      <c r="A26" s="135"/>
      <c r="B26" s="191">
        <f t="shared" si="7"/>
        <v>0</v>
      </c>
      <c r="C26" s="192"/>
      <c r="D26" s="192"/>
      <c r="E26" s="99"/>
      <c r="F26" s="99"/>
      <c r="G26" s="193">
        <f t="shared" si="8"/>
        <v>0</v>
      </c>
      <c r="H26" s="99"/>
      <c r="I26" s="99"/>
      <c r="J26" s="194"/>
      <c r="K26" s="195"/>
      <c r="L26" s="196">
        <f t="shared" si="11"/>
        <v>0</v>
      </c>
    </row>
    <row r="27" spans="1:15" s="6" customFormat="1" ht="0.75" customHeight="1" thickBot="1" x14ac:dyDescent="0.25">
      <c r="A27" s="135"/>
      <c r="B27" s="100">
        <f t="shared" si="1"/>
        <v>0</v>
      </c>
      <c r="C27" s="86"/>
      <c r="D27" s="86"/>
      <c r="E27" s="86"/>
      <c r="F27" s="86"/>
      <c r="G27" s="101">
        <f t="shared" si="6"/>
        <v>0</v>
      </c>
      <c r="H27" s="86"/>
      <c r="I27" s="86"/>
      <c r="J27" s="102" t="str">
        <f t="shared" si="2"/>
        <v/>
      </c>
      <c r="K27" s="103" t="str">
        <f t="shared" si="3"/>
        <v/>
      </c>
      <c r="L27" s="104">
        <f t="shared" si="4"/>
        <v>0</v>
      </c>
    </row>
    <row r="28" spans="1:15" ht="18.75" customHeight="1" thickBot="1" x14ac:dyDescent="0.35">
      <c r="A28" s="11" t="s">
        <v>18</v>
      </c>
      <c r="B28" s="105">
        <f>IF($L3=0,"",B3/$L3*100)</f>
        <v>75.635593220338976</v>
      </c>
      <c r="C28" s="106">
        <f t="shared" ref="C28:G28" si="12">IF($L3=0,"",C3/$L3*100)</f>
        <v>16.737288135593221</v>
      </c>
      <c r="D28" s="106">
        <f t="shared" si="12"/>
        <v>24.788135593220339</v>
      </c>
      <c r="E28" s="106">
        <f t="shared" si="12"/>
        <v>34.110169491525419</v>
      </c>
      <c r="F28" s="106">
        <f t="shared" si="12"/>
        <v>0</v>
      </c>
      <c r="G28" s="107">
        <f t="shared" si="12"/>
        <v>24.364406779661017</v>
      </c>
      <c r="H28" s="106">
        <f t="shared" ref="H28:I28" si="13">IF($L3=0,"",H3/$L3*100)</f>
        <v>11.016949152542372</v>
      </c>
      <c r="I28" s="106">
        <f t="shared" si="13"/>
        <v>13.347457627118645</v>
      </c>
      <c r="J28" s="32"/>
      <c r="K28" s="134"/>
      <c r="L28"/>
    </row>
    <row r="29" spans="1:15" ht="16.5" thickBot="1" x14ac:dyDescent="0.3"/>
    <row r="30" spans="1:15" ht="32.25" thickBot="1" x14ac:dyDescent="0.3">
      <c r="A30" s="92">
        <v>2024</v>
      </c>
      <c r="B30" s="118">
        <v>1458</v>
      </c>
      <c r="C30" s="88">
        <v>380</v>
      </c>
      <c r="D30" s="89">
        <v>589</v>
      </c>
      <c r="E30" s="89">
        <v>489</v>
      </c>
      <c r="F30" s="90">
        <v>0</v>
      </c>
      <c r="G30" s="119">
        <v>479</v>
      </c>
      <c r="H30" s="116">
        <v>201</v>
      </c>
      <c r="I30" s="115">
        <v>278</v>
      </c>
      <c r="J30" s="120">
        <v>1937</v>
      </c>
    </row>
    <row r="31" spans="1:15" ht="33" thickTop="1" thickBot="1" x14ac:dyDescent="0.55000000000000004">
      <c r="A31" s="230" t="s">
        <v>33</v>
      </c>
      <c r="B31" s="231"/>
      <c r="C31" s="226" t="e">
        <f>#REF!/B30-1</f>
        <v>#REF!</v>
      </c>
      <c r="D31" s="227"/>
      <c r="E31" s="227"/>
      <c r="F31" s="227"/>
      <c r="G31" s="117"/>
      <c r="H31" s="228" t="e">
        <f>#REF!/G30-1</f>
        <v>#REF!</v>
      </c>
      <c r="I31" s="229"/>
      <c r="J31" s="91" t="e">
        <f>#REF!/J30-1</f>
        <v>#REF!</v>
      </c>
    </row>
    <row r="32" spans="1:15" x14ac:dyDescent="0.25">
      <c r="M32" s="7"/>
      <c r="N32" s="7"/>
      <c r="O32" s="7"/>
    </row>
    <row r="33" spans="1:15" ht="107.45" customHeight="1" x14ac:dyDescent="0.25">
      <c r="L33" s="7"/>
    </row>
    <row r="34" spans="1:15" s="10" customFormat="1" ht="31.15" customHeight="1" x14ac:dyDescent="0.25">
      <c r="A34" s="3"/>
      <c r="B34"/>
      <c r="C34"/>
      <c r="D34"/>
      <c r="E34"/>
      <c r="F34"/>
      <c r="G34"/>
      <c r="H34"/>
      <c r="I34"/>
      <c r="J34"/>
      <c r="L34" s="31"/>
    </row>
    <row r="35" spans="1:15" s="10" customFormat="1" ht="31.15" customHeight="1" x14ac:dyDescent="0.25">
      <c r="A35" s="3"/>
      <c r="B35"/>
      <c r="C35"/>
      <c r="D35"/>
      <c r="E35"/>
      <c r="F35"/>
      <c r="G35"/>
      <c r="H35"/>
      <c r="I35"/>
      <c r="J35"/>
      <c r="L35" s="31"/>
    </row>
    <row r="36" spans="1:15" x14ac:dyDescent="0.25">
      <c r="L36" s="7"/>
    </row>
    <row r="37" spans="1:15" x14ac:dyDescent="0.25">
      <c r="L37" s="7"/>
      <c r="M37" s="7"/>
      <c r="N37" s="7"/>
      <c r="O37" s="7"/>
    </row>
    <row r="38" spans="1:15" x14ac:dyDescent="0.25">
      <c r="L38" s="7"/>
      <c r="M38" s="7"/>
      <c r="N38" s="7"/>
      <c r="O38" s="7"/>
    </row>
    <row r="39" spans="1:15" x14ac:dyDescent="0.25">
      <c r="L39" s="7"/>
      <c r="M39" s="7"/>
      <c r="N39" s="7"/>
      <c r="O39" s="7"/>
    </row>
    <row r="40" spans="1:15" x14ac:dyDescent="0.25">
      <c r="L40" s="7"/>
      <c r="M40" s="7"/>
      <c r="N40" s="7"/>
      <c r="O40" s="7"/>
    </row>
    <row r="41" spans="1:15" x14ac:dyDescent="0.25">
      <c r="L41" s="7"/>
      <c r="M41" s="7"/>
      <c r="N41" s="7"/>
      <c r="O41" s="7"/>
    </row>
    <row r="42" spans="1:15" x14ac:dyDescent="0.25">
      <c r="L42" s="7"/>
      <c r="M42" s="7"/>
      <c r="N42" s="7"/>
      <c r="O42" s="7"/>
    </row>
    <row r="43" spans="1:15" x14ac:dyDescent="0.25">
      <c r="L43" s="7"/>
      <c r="M43" s="7"/>
      <c r="N43" s="7"/>
      <c r="O43" s="7"/>
    </row>
    <row r="44" spans="1:15" x14ac:dyDescent="0.25">
      <c r="L44" s="7"/>
      <c r="M44" s="7"/>
      <c r="N44" s="7"/>
      <c r="O44" s="7"/>
    </row>
    <row r="45" spans="1:15" x14ac:dyDescent="0.25">
      <c r="L45" s="7"/>
      <c r="M45" s="7"/>
      <c r="N45" s="7"/>
      <c r="O45" s="7"/>
    </row>
    <row r="46" spans="1:15" x14ac:dyDescent="0.25">
      <c r="L46" s="7"/>
      <c r="M46" s="7"/>
      <c r="N46" s="7"/>
      <c r="O46" s="7"/>
    </row>
    <row r="47" spans="1:15" x14ac:dyDescent="0.25">
      <c r="L47" s="7"/>
      <c r="M47" s="7"/>
      <c r="N47" s="7"/>
      <c r="O47" s="7"/>
    </row>
    <row r="48" spans="1:15" x14ac:dyDescent="0.25">
      <c r="L48" s="7"/>
      <c r="M48" s="7"/>
      <c r="N48" s="7"/>
      <c r="O48" s="7"/>
    </row>
    <row r="49" spans="12:15" x14ac:dyDescent="0.25">
      <c r="L49" s="7"/>
      <c r="M49" s="7"/>
      <c r="N49" s="7"/>
      <c r="O49" s="7"/>
    </row>
    <row r="50" spans="12:15" x14ac:dyDescent="0.25">
      <c r="L50" s="7"/>
      <c r="M50" s="7"/>
      <c r="N50" s="7"/>
      <c r="O50" s="7"/>
    </row>
    <row r="51" spans="12:15" x14ac:dyDescent="0.25">
      <c r="L51" s="7"/>
      <c r="M51" s="7"/>
      <c r="N51" s="7"/>
      <c r="O51" s="7"/>
    </row>
    <row r="52" spans="12:15" x14ac:dyDescent="0.25">
      <c r="L52" s="7"/>
      <c r="M52" s="7"/>
      <c r="N52" s="7"/>
      <c r="O52" s="7"/>
    </row>
    <row r="53" spans="12:15" x14ac:dyDescent="0.25">
      <c r="L53" s="7"/>
      <c r="M53" s="7"/>
      <c r="N53" s="7"/>
      <c r="O53" s="7"/>
    </row>
    <row r="54" spans="12:15" x14ac:dyDescent="0.25">
      <c r="L54" s="7"/>
      <c r="M54" s="7"/>
      <c r="N54" s="7"/>
      <c r="O54" s="7"/>
    </row>
    <row r="55" spans="12:15" x14ac:dyDescent="0.25">
      <c r="L55" s="7"/>
      <c r="M55" s="7"/>
      <c r="N55" s="7"/>
      <c r="O55" s="7"/>
    </row>
    <row r="56" spans="12:15" x14ac:dyDescent="0.25">
      <c r="L56" s="7"/>
      <c r="M56" s="7"/>
      <c r="N56" s="7"/>
      <c r="O56" s="7"/>
    </row>
    <row r="57" spans="12:15" x14ac:dyDescent="0.25">
      <c r="L57" s="7"/>
      <c r="M57" s="7"/>
      <c r="N57" s="7"/>
      <c r="O57" s="7"/>
    </row>
    <row r="58" spans="12:15" x14ac:dyDescent="0.25">
      <c r="L58" s="7"/>
      <c r="M58" s="7"/>
      <c r="N58" s="7"/>
      <c r="O58" s="7"/>
    </row>
    <row r="59" spans="12:15" x14ac:dyDescent="0.25">
      <c r="L59" s="7"/>
      <c r="M59" s="7"/>
      <c r="N59" s="7"/>
      <c r="O59" s="7"/>
    </row>
    <row r="60" spans="12:15" x14ac:dyDescent="0.25">
      <c r="L60" s="7"/>
      <c r="M60" s="7"/>
      <c r="N60" s="7"/>
      <c r="O60" s="7"/>
    </row>
    <row r="61" spans="12:15" x14ac:dyDescent="0.25">
      <c r="L61" s="7"/>
      <c r="M61" s="7"/>
      <c r="N61" s="7"/>
      <c r="O61" s="7"/>
    </row>
    <row r="62" spans="12:15" x14ac:dyDescent="0.25">
      <c r="L62" s="7"/>
      <c r="M62" s="7"/>
      <c r="N62" s="7"/>
      <c r="O62" s="7"/>
    </row>
    <row r="63" spans="12:15" x14ac:dyDescent="0.25">
      <c r="L63" s="7"/>
      <c r="M63" s="7"/>
      <c r="N63" s="7"/>
      <c r="O63" s="7"/>
    </row>
    <row r="64" spans="12:15" x14ac:dyDescent="0.25">
      <c r="L64" s="7"/>
      <c r="M64" s="7"/>
      <c r="N64" s="7"/>
      <c r="O64" s="7"/>
    </row>
    <row r="65" spans="12:15" x14ac:dyDescent="0.25">
      <c r="L65" s="7"/>
      <c r="M65" s="7"/>
      <c r="N65" s="7"/>
      <c r="O65" s="7"/>
    </row>
    <row r="66" spans="12:15" x14ac:dyDescent="0.25">
      <c r="L66" s="7"/>
      <c r="M66" s="7"/>
      <c r="N66" s="7"/>
      <c r="O66" s="7"/>
    </row>
    <row r="67" spans="12:15" x14ac:dyDescent="0.25">
      <c r="L67" s="7"/>
      <c r="M67" s="7"/>
      <c r="N67" s="7"/>
      <c r="O67" s="7"/>
    </row>
    <row r="68" spans="12:15" x14ac:dyDescent="0.25">
      <c r="L68" s="7"/>
      <c r="M68" s="7"/>
      <c r="N68" s="7"/>
      <c r="O68" s="7"/>
    </row>
    <row r="69" spans="12:15" x14ac:dyDescent="0.25">
      <c r="L69" s="7"/>
      <c r="M69" s="7"/>
      <c r="N69" s="7"/>
      <c r="O69" s="7"/>
    </row>
    <row r="70" spans="12:15" x14ac:dyDescent="0.25">
      <c r="L70" s="7"/>
      <c r="M70" s="7"/>
      <c r="N70" s="7"/>
      <c r="O70" s="7"/>
    </row>
    <row r="71" spans="12:15" x14ac:dyDescent="0.25">
      <c r="L71" s="7"/>
      <c r="M71" s="7"/>
      <c r="N71" s="7"/>
      <c r="O71" s="7"/>
    </row>
    <row r="72" spans="12:15" x14ac:dyDescent="0.25">
      <c r="L72" s="7"/>
      <c r="M72" s="7"/>
      <c r="N72" s="7"/>
      <c r="O72" s="7"/>
    </row>
    <row r="73" spans="12:15" x14ac:dyDescent="0.25">
      <c r="L73" s="7"/>
      <c r="M73" s="7"/>
      <c r="N73" s="7"/>
      <c r="O73" s="7"/>
    </row>
    <row r="74" spans="12:15" x14ac:dyDescent="0.25">
      <c r="L74" s="7"/>
      <c r="M74" s="7"/>
      <c r="N74" s="7"/>
      <c r="O74" s="7"/>
    </row>
    <row r="75" spans="12:15" x14ac:dyDescent="0.25">
      <c r="L75" s="7"/>
      <c r="M75" s="7"/>
      <c r="N75" s="7"/>
      <c r="O75" s="7"/>
    </row>
    <row r="76" spans="12:15" x14ac:dyDescent="0.25">
      <c r="L76" s="7"/>
      <c r="M76" s="7"/>
      <c r="N76" s="7"/>
      <c r="O76" s="7"/>
    </row>
    <row r="77" spans="12:15" x14ac:dyDescent="0.25">
      <c r="L77" s="7"/>
      <c r="M77" s="7"/>
      <c r="N77" s="7"/>
      <c r="O77" s="7"/>
    </row>
    <row r="78" spans="12:15" x14ac:dyDescent="0.25">
      <c r="L78" s="7"/>
      <c r="M78" s="7"/>
      <c r="N78" s="7"/>
      <c r="O78" s="7"/>
    </row>
    <row r="79" spans="12:15" x14ac:dyDescent="0.25">
      <c r="L79" s="7"/>
      <c r="M79" s="7"/>
      <c r="N79" s="7"/>
      <c r="O79" s="7"/>
    </row>
    <row r="80" spans="12:15" x14ac:dyDescent="0.25">
      <c r="L80" s="7"/>
      <c r="M80" s="7"/>
      <c r="N80" s="7"/>
      <c r="O80" s="7"/>
    </row>
    <row r="81" spans="12:15" x14ac:dyDescent="0.25">
      <c r="L81" s="7"/>
      <c r="M81" s="7"/>
      <c r="N81" s="7"/>
      <c r="O81" s="7"/>
    </row>
    <row r="82" spans="12:15" x14ac:dyDescent="0.25">
      <c r="L82" s="7"/>
      <c r="M82" s="7"/>
      <c r="N82" s="7"/>
      <c r="O82" s="7"/>
    </row>
    <row r="83" spans="12:15" x14ac:dyDescent="0.25">
      <c r="L83" s="7"/>
      <c r="M83" s="7"/>
      <c r="N83" s="7"/>
      <c r="O83" s="7"/>
    </row>
    <row r="84" spans="12:15" x14ac:dyDescent="0.25">
      <c r="L84" s="7"/>
      <c r="M84" s="7"/>
      <c r="N84" s="7"/>
      <c r="O84" s="7"/>
    </row>
    <row r="85" spans="12:15" x14ac:dyDescent="0.25">
      <c r="L85" s="7"/>
      <c r="M85" s="7"/>
      <c r="N85" s="7"/>
      <c r="O85" s="7"/>
    </row>
    <row r="86" spans="12:15" x14ac:dyDescent="0.25">
      <c r="L86" s="7"/>
      <c r="M86" s="7"/>
      <c r="N86" s="7"/>
      <c r="O86" s="7"/>
    </row>
    <row r="87" spans="12:15" x14ac:dyDescent="0.25">
      <c r="L87" s="7"/>
      <c r="M87" s="7"/>
      <c r="N87" s="7"/>
      <c r="O87" s="7"/>
    </row>
    <row r="88" spans="12:15" x14ac:dyDescent="0.25">
      <c r="L88" s="7"/>
      <c r="M88" s="7"/>
      <c r="N88" s="7"/>
      <c r="O88" s="7"/>
    </row>
    <row r="89" spans="12:15" x14ac:dyDescent="0.25">
      <c r="L89" s="7"/>
      <c r="M89" s="7"/>
      <c r="N89" s="7"/>
      <c r="O89" s="7"/>
    </row>
    <row r="90" spans="12:15" x14ac:dyDescent="0.25">
      <c r="L90" s="7"/>
      <c r="M90" s="7"/>
      <c r="N90" s="7"/>
      <c r="O90" s="7"/>
    </row>
    <row r="91" spans="12:15" x14ac:dyDescent="0.25">
      <c r="L91" s="7"/>
      <c r="M91" s="7"/>
      <c r="N91" s="7"/>
      <c r="O91" s="7"/>
    </row>
    <row r="92" spans="12:15" x14ac:dyDescent="0.25">
      <c r="L92" s="7"/>
      <c r="M92" s="7"/>
      <c r="N92" s="7"/>
      <c r="O92" s="7"/>
    </row>
    <row r="93" spans="12:15" x14ac:dyDescent="0.25">
      <c r="L93" s="7"/>
      <c r="M93" s="7"/>
      <c r="N93" s="7"/>
      <c r="O93" s="7"/>
    </row>
    <row r="94" spans="12:15" x14ac:dyDescent="0.25">
      <c r="L94" s="7"/>
      <c r="M94" s="7"/>
      <c r="N94" s="7"/>
      <c r="O94" s="7"/>
    </row>
    <row r="95" spans="12:15" x14ac:dyDescent="0.25">
      <c r="L95" s="7"/>
      <c r="M95" s="7"/>
      <c r="N95" s="7"/>
      <c r="O95" s="7"/>
    </row>
    <row r="96" spans="12:15" x14ac:dyDescent="0.25">
      <c r="L96" s="7"/>
      <c r="M96" s="7"/>
      <c r="N96" s="7"/>
      <c r="O96" s="7"/>
    </row>
    <row r="97" spans="12:15" x14ac:dyDescent="0.25">
      <c r="L97" s="7"/>
      <c r="M97" s="7"/>
      <c r="N97" s="7"/>
      <c r="O97" s="7"/>
    </row>
    <row r="98" spans="12:15" x14ac:dyDescent="0.25">
      <c r="L98" s="7"/>
      <c r="M98" s="7"/>
      <c r="N98" s="7"/>
      <c r="O98" s="7"/>
    </row>
    <row r="99" spans="12:15" x14ac:dyDescent="0.25">
      <c r="L99" s="7"/>
      <c r="M99" s="7"/>
      <c r="N99" s="7"/>
      <c r="O99" s="7"/>
    </row>
    <row r="100" spans="12:15" x14ac:dyDescent="0.25">
      <c r="L100" s="7"/>
      <c r="M100" s="7"/>
      <c r="N100" s="7"/>
      <c r="O100" s="7"/>
    </row>
    <row r="101" spans="12:15" x14ac:dyDescent="0.25">
      <c r="L101" s="7"/>
      <c r="M101" s="7"/>
      <c r="N101" s="7"/>
      <c r="O101" s="7"/>
    </row>
    <row r="102" spans="12:15" x14ac:dyDescent="0.25">
      <c r="L102" s="7"/>
      <c r="M102" s="7"/>
      <c r="N102" s="7"/>
      <c r="O102" s="7"/>
    </row>
    <row r="103" spans="12:15" x14ac:dyDescent="0.25">
      <c r="L103" s="7"/>
      <c r="M103" s="7"/>
      <c r="N103" s="7"/>
      <c r="O103" s="7"/>
    </row>
    <row r="104" spans="12:15" x14ac:dyDescent="0.25">
      <c r="L104" s="7"/>
      <c r="M104" s="7"/>
      <c r="N104" s="7"/>
      <c r="O104" s="7"/>
    </row>
    <row r="105" spans="12:15" x14ac:dyDescent="0.25">
      <c r="L105" s="7"/>
      <c r="M105" s="7"/>
      <c r="N105" s="7"/>
      <c r="O105" s="7"/>
    </row>
    <row r="106" spans="12:15" x14ac:dyDescent="0.25">
      <c r="L106" s="7"/>
      <c r="M106" s="7"/>
      <c r="N106" s="7"/>
      <c r="O106" s="7"/>
    </row>
    <row r="107" spans="12:15" x14ac:dyDescent="0.25">
      <c r="L107" s="7"/>
      <c r="M107" s="7"/>
      <c r="N107" s="7"/>
      <c r="O107" s="7"/>
    </row>
    <row r="108" spans="12:15" x14ac:dyDescent="0.25">
      <c r="L108" s="7"/>
      <c r="M108" s="7"/>
      <c r="N108" s="7"/>
      <c r="O108" s="7"/>
    </row>
    <row r="109" spans="12:15" x14ac:dyDescent="0.25">
      <c r="L109" s="7"/>
      <c r="M109" s="7"/>
      <c r="N109" s="7"/>
      <c r="O109" s="7"/>
    </row>
    <row r="110" spans="12:15" x14ac:dyDescent="0.25">
      <c r="L110" s="7"/>
      <c r="M110" s="7"/>
      <c r="N110" s="7"/>
      <c r="O110" s="7"/>
    </row>
    <row r="111" spans="12:15" x14ac:dyDescent="0.25">
      <c r="L111" s="7"/>
      <c r="M111" s="7"/>
      <c r="N111" s="7"/>
      <c r="O111" s="7"/>
    </row>
    <row r="112" spans="12:15" x14ac:dyDescent="0.25">
      <c r="L112" s="7"/>
      <c r="M112" s="7"/>
      <c r="N112" s="7"/>
      <c r="O112" s="7"/>
    </row>
    <row r="113" spans="12:15" x14ac:dyDescent="0.25">
      <c r="L113" s="7"/>
      <c r="M113" s="7"/>
      <c r="N113" s="7"/>
      <c r="O113" s="7"/>
    </row>
    <row r="114" spans="12:15" x14ac:dyDescent="0.25">
      <c r="L114" s="7"/>
      <c r="M114" s="7"/>
      <c r="N114" s="7"/>
      <c r="O114" s="7"/>
    </row>
    <row r="115" spans="12:15" x14ac:dyDescent="0.25">
      <c r="L115" s="7"/>
      <c r="M115" s="7"/>
      <c r="N115" s="7"/>
      <c r="O115" s="7"/>
    </row>
    <row r="116" spans="12:15" x14ac:dyDescent="0.25">
      <c r="L116" s="7"/>
      <c r="M116" s="7"/>
      <c r="N116" s="7"/>
      <c r="O116" s="7"/>
    </row>
    <row r="117" spans="12:15" x14ac:dyDescent="0.25">
      <c r="L117" s="7"/>
      <c r="M117" s="7"/>
      <c r="N117" s="7"/>
      <c r="O117" s="7"/>
    </row>
    <row r="118" spans="12:15" x14ac:dyDescent="0.25">
      <c r="L118" s="7"/>
      <c r="M118" s="7"/>
      <c r="N118" s="7"/>
      <c r="O118" s="7"/>
    </row>
    <row r="119" spans="12:15" x14ac:dyDescent="0.25">
      <c r="L119" s="7"/>
      <c r="M119" s="7"/>
      <c r="N119" s="7"/>
      <c r="O119" s="7"/>
    </row>
    <row r="120" spans="12:15" x14ac:dyDescent="0.25">
      <c r="L120" s="7"/>
      <c r="M120" s="7"/>
      <c r="N120" s="7"/>
      <c r="O120" s="7"/>
    </row>
    <row r="121" spans="12:15" x14ac:dyDescent="0.25">
      <c r="L121" s="7"/>
      <c r="M121" s="7"/>
      <c r="N121" s="7"/>
      <c r="O121" s="7"/>
    </row>
    <row r="122" spans="12:15" x14ac:dyDescent="0.25">
      <c r="L122" s="7"/>
      <c r="M122" s="7"/>
      <c r="N122" s="7"/>
      <c r="O122" s="7"/>
    </row>
    <row r="123" spans="12:15" x14ac:dyDescent="0.25">
      <c r="L123" s="7"/>
      <c r="M123" s="7"/>
      <c r="N123" s="7"/>
      <c r="O123" s="7"/>
    </row>
    <row r="124" spans="12:15" x14ac:dyDescent="0.25">
      <c r="L124" s="7"/>
      <c r="M124" s="7"/>
      <c r="N124" s="7"/>
      <c r="O124" s="7"/>
    </row>
    <row r="125" spans="12:15" x14ac:dyDescent="0.25">
      <c r="L125" s="7"/>
      <c r="M125" s="7"/>
      <c r="N125" s="7"/>
      <c r="O125" s="7"/>
    </row>
    <row r="126" spans="12:15" x14ac:dyDescent="0.25">
      <c r="L126" s="7"/>
      <c r="M126" s="7"/>
      <c r="N126" s="7"/>
      <c r="O126" s="7"/>
    </row>
    <row r="127" spans="12:15" x14ac:dyDescent="0.25">
      <c r="L127" s="7"/>
      <c r="M127" s="7"/>
      <c r="N127" s="7"/>
      <c r="O127" s="7"/>
    </row>
    <row r="128" spans="12:15" x14ac:dyDescent="0.25">
      <c r="L128" s="7"/>
      <c r="M128" s="7"/>
      <c r="N128" s="7"/>
      <c r="O128" s="7"/>
    </row>
    <row r="129" spans="12:15" x14ac:dyDescent="0.25">
      <c r="L129" s="7"/>
      <c r="M129" s="7"/>
      <c r="N129" s="7"/>
      <c r="O129" s="7"/>
    </row>
    <row r="130" spans="12:15" x14ac:dyDescent="0.25">
      <c r="L130" s="7"/>
    </row>
  </sheetData>
  <sortState xmlns:xlrd2="http://schemas.microsoft.com/office/spreadsheetml/2017/richdata2" ref="A4:R21">
    <sortCondition ref="A4:A21"/>
  </sortState>
  <mergeCells count="4">
    <mergeCell ref="A1:L1"/>
    <mergeCell ref="C31:F31"/>
    <mergeCell ref="H31:I31"/>
    <mergeCell ref="A31:B31"/>
  </mergeCells>
  <phoneticPr fontId="19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Feuil8"/>
  <dimension ref="A1:X272"/>
  <sheetViews>
    <sheetView workbookViewId="0">
      <selection sqref="A1:W1"/>
    </sheetView>
  </sheetViews>
  <sheetFormatPr baseColWidth="10" defaultRowHeight="15" x14ac:dyDescent="0.25"/>
  <cols>
    <col min="1" max="1" width="32.42578125" customWidth="1"/>
    <col min="2" max="20" width="4.42578125" customWidth="1"/>
    <col min="21" max="21" width="4.140625" customWidth="1"/>
    <col min="22" max="22" width="4.28515625" customWidth="1"/>
    <col min="23" max="23" width="5.42578125" customWidth="1"/>
    <col min="24" max="24" width="5.5703125" hidden="1" customWidth="1"/>
    <col min="28" max="28" width="8" customWidth="1"/>
  </cols>
  <sheetData>
    <row r="1" spans="1:24" ht="28.5" customHeight="1" thickBot="1" x14ac:dyDescent="0.55000000000000004">
      <c r="A1" s="232" t="s">
        <v>381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4"/>
    </row>
    <row r="2" spans="1:24" ht="123" customHeight="1" x14ac:dyDescent="0.25">
      <c r="A2" s="155" t="s">
        <v>51</v>
      </c>
      <c r="B2" s="156" t="str">
        <f>CONVIVIALES!E3</f>
        <v>LA PALMYRE GOLF RESORT</v>
      </c>
      <c r="C2" s="156" t="str">
        <f>CONVIVIALES!F3</f>
        <v>GOLF LA ROCHELLE SUD</v>
      </c>
      <c r="D2" s="156" t="str">
        <f>CONVIVIALES!G3</f>
        <v>GOLF DU HAUT-POITOU</v>
      </c>
      <c r="E2" s="156" t="str">
        <f>CONVIVIALES!H3</f>
        <v>GOLF DE LOUDUN-FONTEVRAUD</v>
      </c>
      <c r="F2" s="156" t="str">
        <f>CONVIVIALES!I3</f>
        <v>GOLF DE BRESSUIRE</v>
      </c>
      <c r="G2" s="156" t="str">
        <f>CONVIVIALES!J3</f>
        <v>GOLF CLUB DE MONTENDRE</v>
      </c>
      <c r="H2" s="156" t="str">
        <f>CONVIVIALES!K3</f>
        <v>GOLF DE MIGNALOUX</v>
      </c>
      <c r="I2" s="156" t="str">
        <f>CONVIVIALES!L3</f>
        <v>GOLF BLUEGREEN MAZIERES EN GATINE</v>
      </c>
      <c r="J2" s="156" t="str">
        <f>CONVIVIALES!M3</f>
        <v>GOLF DOMAINE DES FORGES</v>
      </c>
      <c r="K2" s="156" t="str">
        <f>CONVIVIALES!N3</f>
        <v>GOLF BLUEGREEN NIORT ROMAGNE</v>
      </c>
      <c r="L2" s="156" t="str">
        <f>CONVIVIALES!O3</f>
        <v>GOLF LA ROCHE POSAY</v>
      </c>
      <c r="M2" s="156" t="str">
        <f>CONVIVIALES!P3</f>
        <v>GOLF DU CHATEAU DE LA VALLADE</v>
      </c>
      <c r="N2" s="156" t="str">
        <f>CONVIVIALES!Q3</f>
        <v>ANGOULEME GOLF L'HIRONDELLE</v>
      </c>
      <c r="O2" s="156" t="str">
        <f>CONVIVIALES!R3</f>
        <v>GOLF DU COGNAC</v>
      </c>
      <c r="P2" s="156" t="str">
        <f>CONVIVIALES!S3</f>
        <v>GOLF DU HAUT-POITOU 2</v>
      </c>
      <c r="Q2" s="156" t="str">
        <f>CONVIVIALES!T3</f>
        <v>GOLF DE ROYAN</v>
      </c>
      <c r="R2" s="156" t="str">
        <f>CONVIVIALES!U3</f>
        <v>GOLF DE SAINTES</v>
      </c>
      <c r="S2" s="156" t="str">
        <f>CONVIVIALES!V3</f>
        <v>GOLF BLUEGREEN LA DOMANGERE</v>
      </c>
      <c r="T2" s="156" t="str">
        <f>CONVIVIALES!W3</f>
        <v>GOLF BLUEGREEN MAZIERES EN GATINE 2</v>
      </c>
      <c r="U2" s="156" t="str">
        <f>CONVIVIALES!X3</f>
        <v>GOLF LA ROCHELLE SUD (OTUS)</v>
      </c>
      <c r="V2" s="156" t="str">
        <f>CONVIVIALES!Y3</f>
        <v>GOLF DE LA PREE - LA ROCHELLE</v>
      </c>
      <c r="W2" s="157" t="s">
        <v>9</v>
      </c>
    </row>
    <row r="3" spans="1:24" hidden="1" x14ac:dyDescent="0.25">
      <c r="A3" s="127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</row>
    <row r="4" spans="1:24" ht="15" customHeight="1" x14ac:dyDescent="0.25">
      <c r="A4" s="127" t="s">
        <v>335</v>
      </c>
      <c r="B4" s="153"/>
      <c r="C4" s="153"/>
      <c r="D4" s="153">
        <v>13.8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>
        <f>COUNT(B4:V4)</f>
        <v>1</v>
      </c>
      <c r="X4">
        <v>13.8</v>
      </c>
    </row>
    <row r="5" spans="1:24" x14ac:dyDescent="0.25">
      <c r="A5" s="127" t="s">
        <v>146</v>
      </c>
      <c r="B5" s="153">
        <v>31.4</v>
      </c>
      <c r="C5" s="203">
        <v>31.2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4">
        <f>COUNT(B5:V5)</f>
        <v>2</v>
      </c>
      <c r="X5">
        <v>31.4</v>
      </c>
    </row>
    <row r="6" spans="1:24" x14ac:dyDescent="0.25">
      <c r="A6" s="127" t="s">
        <v>207</v>
      </c>
      <c r="B6" s="153">
        <v>17.399999999999999</v>
      </c>
      <c r="C6" s="153"/>
      <c r="D6" s="153">
        <v>17.399999999999999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4">
        <f>COUNT(B6:V6)</f>
        <v>2</v>
      </c>
      <c r="X6">
        <v>17.399999999999999</v>
      </c>
    </row>
    <row r="7" spans="1:24" x14ac:dyDescent="0.25">
      <c r="A7" s="127" t="s">
        <v>129</v>
      </c>
      <c r="B7" s="153">
        <v>20</v>
      </c>
      <c r="C7" s="153">
        <v>20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>
        <f>COUNT(B7:V7)</f>
        <v>2</v>
      </c>
      <c r="X7">
        <v>20</v>
      </c>
    </row>
    <row r="8" spans="1:24" x14ac:dyDescent="0.25">
      <c r="A8" s="127" t="s">
        <v>217</v>
      </c>
      <c r="B8" s="153">
        <v>21.7</v>
      </c>
      <c r="C8" s="153"/>
      <c r="D8" s="202">
        <v>22.1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>
        <f>COUNT(B8:V8)</f>
        <v>2</v>
      </c>
      <c r="X8">
        <v>21.7</v>
      </c>
    </row>
    <row r="9" spans="1:24" x14ac:dyDescent="0.25">
      <c r="A9" s="127" t="s">
        <v>184</v>
      </c>
      <c r="B9" s="153">
        <v>33.700000000000003</v>
      </c>
      <c r="C9" s="153"/>
      <c r="D9" s="153">
        <v>33.700000000000003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>
        <f>COUNT(B9:V9)</f>
        <v>2</v>
      </c>
      <c r="X9">
        <v>33.700000000000003</v>
      </c>
    </row>
    <row r="10" spans="1:24" x14ac:dyDescent="0.25">
      <c r="A10" s="127" t="s">
        <v>274</v>
      </c>
      <c r="B10" s="153"/>
      <c r="C10" s="153">
        <v>9.5</v>
      </c>
      <c r="D10" s="153">
        <v>9.5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>
        <f>COUNT(B10:V10)</f>
        <v>2</v>
      </c>
      <c r="X10">
        <v>9.5</v>
      </c>
    </row>
    <row r="11" spans="1:24" x14ac:dyDescent="0.25">
      <c r="A11" s="127" t="s">
        <v>245</v>
      </c>
      <c r="B11" s="153">
        <v>26.7</v>
      </c>
      <c r="C11" s="153">
        <v>26.7</v>
      </c>
      <c r="D11" s="153">
        <v>26.7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>
        <f>COUNT(B11:V11)</f>
        <v>3</v>
      </c>
      <c r="X11">
        <v>26.7</v>
      </c>
    </row>
    <row r="12" spans="1:24" x14ac:dyDescent="0.25">
      <c r="A12" s="127" t="s">
        <v>230</v>
      </c>
      <c r="B12" s="153">
        <v>18.899999999999999</v>
      </c>
      <c r="C12" s="153">
        <v>18.899999999999999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>
        <f>COUNT(B12:V12)</f>
        <v>2</v>
      </c>
      <c r="X12">
        <v>18.899999999999999</v>
      </c>
    </row>
    <row r="13" spans="1:24" x14ac:dyDescent="0.25">
      <c r="A13" s="127" t="s">
        <v>138</v>
      </c>
      <c r="B13" s="153">
        <v>23.2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4">
        <f>COUNT(B13:V13)</f>
        <v>1</v>
      </c>
      <c r="X13">
        <v>23.2</v>
      </c>
    </row>
    <row r="14" spans="1:24" x14ac:dyDescent="0.25">
      <c r="A14" s="127" t="s">
        <v>250</v>
      </c>
      <c r="B14" s="153">
        <v>26.3</v>
      </c>
      <c r="C14" s="153">
        <v>26.3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4">
        <f>COUNT(B14:V14)</f>
        <v>2</v>
      </c>
      <c r="X14">
        <v>26.3</v>
      </c>
    </row>
    <row r="15" spans="1:24" x14ac:dyDescent="0.25">
      <c r="A15" s="127" t="s">
        <v>214</v>
      </c>
      <c r="B15" s="153">
        <v>19.100000000000001</v>
      </c>
      <c r="C15" s="153"/>
      <c r="D15" s="153">
        <v>19.100000000000001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4">
        <f>COUNT(B15:V15)</f>
        <v>2</v>
      </c>
      <c r="X15">
        <v>19.100000000000001</v>
      </c>
    </row>
    <row r="16" spans="1:24" x14ac:dyDescent="0.25">
      <c r="A16" s="127" t="s">
        <v>323</v>
      </c>
      <c r="B16" s="153"/>
      <c r="C16" s="153">
        <v>29.4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4">
        <f>COUNT(B16:V16)</f>
        <v>1</v>
      </c>
      <c r="X16">
        <v>29.4</v>
      </c>
    </row>
    <row r="17" spans="1:24" x14ac:dyDescent="0.25">
      <c r="A17" s="127" t="s">
        <v>124</v>
      </c>
      <c r="B17" s="153">
        <v>13.3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4">
        <f>COUNT(B17:V17)</f>
        <v>1</v>
      </c>
      <c r="X17">
        <v>13.3</v>
      </c>
    </row>
    <row r="18" spans="1:24" x14ac:dyDescent="0.25">
      <c r="A18" s="127" t="s">
        <v>173</v>
      </c>
      <c r="B18" s="153">
        <v>24.7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4">
        <f>COUNT(B18:V18)</f>
        <v>1</v>
      </c>
      <c r="X18">
        <v>24.7</v>
      </c>
    </row>
    <row r="19" spans="1:24" x14ac:dyDescent="0.25">
      <c r="A19" s="127" t="s">
        <v>159</v>
      </c>
      <c r="B19" s="153">
        <v>47.5</v>
      </c>
      <c r="C19" s="153">
        <v>47.5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4">
        <f>COUNT(B19:V19)</f>
        <v>2</v>
      </c>
      <c r="X19">
        <v>47.5</v>
      </c>
    </row>
    <row r="20" spans="1:24" x14ac:dyDescent="0.25">
      <c r="A20" s="127" t="s">
        <v>142</v>
      </c>
      <c r="B20" s="153">
        <v>24</v>
      </c>
      <c r="C20" s="153">
        <v>24</v>
      </c>
      <c r="D20" s="203">
        <v>23.8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4">
        <f>COUNT(B20:V20)</f>
        <v>3</v>
      </c>
      <c r="X20">
        <v>24</v>
      </c>
    </row>
    <row r="21" spans="1:24" x14ac:dyDescent="0.25">
      <c r="A21" s="127" t="s">
        <v>247</v>
      </c>
      <c r="B21" s="153">
        <v>26.5</v>
      </c>
      <c r="C21" s="153">
        <v>26.5</v>
      </c>
      <c r="D21" s="153">
        <v>26.5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4">
        <f>COUNT(B21:V21)</f>
        <v>3</v>
      </c>
      <c r="X21">
        <v>26.5</v>
      </c>
    </row>
    <row r="22" spans="1:24" x14ac:dyDescent="0.25">
      <c r="A22" s="127" t="s">
        <v>315</v>
      </c>
      <c r="B22" s="153"/>
      <c r="C22" s="153">
        <v>18.600000000000001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>
        <f>COUNT(B22:V22)</f>
        <v>1</v>
      </c>
      <c r="X22">
        <v>18.600000000000001</v>
      </c>
    </row>
    <row r="23" spans="1:24" x14ac:dyDescent="0.25">
      <c r="A23" s="127" t="s">
        <v>179</v>
      </c>
      <c r="B23" s="153">
        <v>25.8</v>
      </c>
      <c r="C23" s="153">
        <v>25.8</v>
      </c>
      <c r="D23" s="153">
        <v>25.8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4">
        <f>COUNT(B23:V23)</f>
        <v>3</v>
      </c>
      <c r="X23">
        <v>25.8</v>
      </c>
    </row>
    <row r="24" spans="1:24" x14ac:dyDescent="0.25">
      <c r="A24" s="127" t="s">
        <v>343</v>
      </c>
      <c r="B24" s="153"/>
      <c r="C24" s="153"/>
      <c r="D24" s="153">
        <v>20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>
        <f>COUNT(B24:V24)</f>
        <v>1</v>
      </c>
      <c r="X24">
        <v>20</v>
      </c>
    </row>
    <row r="25" spans="1:24" x14ac:dyDescent="0.25">
      <c r="A25" s="127" t="s">
        <v>122</v>
      </c>
      <c r="B25" s="153">
        <v>15.5</v>
      </c>
      <c r="C25" s="153">
        <v>15.5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4">
        <f>COUNT(B25:V25)</f>
        <v>2</v>
      </c>
      <c r="X25">
        <v>15.5</v>
      </c>
    </row>
    <row r="26" spans="1:24" x14ac:dyDescent="0.25">
      <c r="A26" s="127" t="s">
        <v>316</v>
      </c>
      <c r="B26" s="153"/>
      <c r="C26" s="153">
        <v>20.3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4">
        <f>COUNT(B26:V26)</f>
        <v>1</v>
      </c>
      <c r="X26">
        <v>20.3</v>
      </c>
    </row>
    <row r="27" spans="1:24" x14ac:dyDescent="0.25">
      <c r="A27" s="127" t="s">
        <v>339</v>
      </c>
      <c r="B27" s="153"/>
      <c r="C27" s="153"/>
      <c r="D27" s="153">
        <v>17.899999999999999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4">
        <f>COUNT(B27:V27)</f>
        <v>1</v>
      </c>
      <c r="X27">
        <v>17.899999999999999</v>
      </c>
    </row>
    <row r="28" spans="1:24" x14ac:dyDescent="0.25">
      <c r="A28" s="127" t="s">
        <v>157</v>
      </c>
      <c r="B28" s="153">
        <v>25.4</v>
      </c>
      <c r="C28" s="153">
        <v>25.4</v>
      </c>
      <c r="D28" s="202">
        <v>25.9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4">
        <f>COUNT(B28:V28)</f>
        <v>3</v>
      </c>
      <c r="X28">
        <v>25.4</v>
      </c>
    </row>
    <row r="29" spans="1:24" x14ac:dyDescent="0.25">
      <c r="A29" s="127" t="s">
        <v>227</v>
      </c>
      <c r="B29" s="153">
        <v>19.5</v>
      </c>
      <c r="C29" s="202">
        <v>20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4">
        <f>COUNT(B29:V29)</f>
        <v>2</v>
      </c>
      <c r="X29">
        <v>19.5</v>
      </c>
    </row>
    <row r="30" spans="1:24" x14ac:dyDescent="0.25">
      <c r="A30" s="127" t="s">
        <v>298</v>
      </c>
      <c r="B30" s="153"/>
      <c r="C30" s="153">
        <v>26.8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4">
        <f>COUNT(B30:V30)</f>
        <v>1</v>
      </c>
      <c r="X30">
        <v>26.8</v>
      </c>
    </row>
    <row r="31" spans="1:24" x14ac:dyDescent="0.25">
      <c r="A31" s="127" t="s">
        <v>211</v>
      </c>
      <c r="B31" s="153">
        <v>18.100000000000001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4">
        <f>COUNT(B31:V31)</f>
        <v>1</v>
      </c>
      <c r="X31">
        <v>18.100000000000001</v>
      </c>
    </row>
    <row r="32" spans="1:24" x14ac:dyDescent="0.25">
      <c r="A32" s="127" t="s">
        <v>114</v>
      </c>
      <c r="B32" s="153">
        <v>23.1</v>
      </c>
      <c r="C32" s="202">
        <v>23.5</v>
      </c>
      <c r="D32" s="202">
        <v>23.5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4">
        <f>COUNT(B32:V32)</f>
        <v>3</v>
      </c>
      <c r="X32">
        <v>23.1</v>
      </c>
    </row>
    <row r="33" spans="1:24" x14ac:dyDescent="0.25">
      <c r="A33" s="127" t="s">
        <v>163</v>
      </c>
      <c r="B33" s="153">
        <v>24.2</v>
      </c>
      <c r="C33" s="153">
        <v>24.2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4">
        <f>COUNT(B33:V33)</f>
        <v>2</v>
      </c>
      <c r="X33">
        <v>24.2</v>
      </c>
    </row>
    <row r="34" spans="1:24" x14ac:dyDescent="0.25">
      <c r="A34" s="127" t="s">
        <v>200</v>
      </c>
      <c r="B34" s="153">
        <v>13.3</v>
      </c>
      <c r="C34" s="153">
        <v>13.3</v>
      </c>
      <c r="D34" s="153">
        <v>13.3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4">
        <f>COUNT(B34:V34)</f>
        <v>3</v>
      </c>
      <c r="X34">
        <v>13.3</v>
      </c>
    </row>
    <row r="35" spans="1:24" x14ac:dyDescent="0.25">
      <c r="A35" s="127" t="s">
        <v>215</v>
      </c>
      <c r="B35" s="153">
        <v>19.399999999999999</v>
      </c>
      <c r="C35" s="153">
        <v>19.399999999999999</v>
      </c>
      <c r="D35" s="153">
        <v>19.399999999999999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4">
        <f>COUNT(B35:V35)</f>
        <v>3</v>
      </c>
      <c r="X35">
        <v>19.399999999999999</v>
      </c>
    </row>
    <row r="36" spans="1:24" x14ac:dyDescent="0.25">
      <c r="A36" s="127" t="s">
        <v>300</v>
      </c>
      <c r="B36" s="153"/>
      <c r="C36" s="153">
        <v>31.8</v>
      </c>
      <c r="D36" s="202">
        <v>32.700000000000003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4">
        <f>COUNT(B36:V36)</f>
        <v>2</v>
      </c>
      <c r="X36">
        <v>31.8</v>
      </c>
    </row>
    <row r="37" spans="1:24" x14ac:dyDescent="0.25">
      <c r="A37" s="127" t="s">
        <v>201</v>
      </c>
      <c r="B37" s="153">
        <v>14.7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4">
        <f>COUNT(B37:V37)</f>
        <v>1</v>
      </c>
      <c r="X37">
        <v>14.7</v>
      </c>
    </row>
    <row r="38" spans="1:24" x14ac:dyDescent="0.25">
      <c r="A38" s="127" t="s">
        <v>253</v>
      </c>
      <c r="B38" s="153">
        <v>19.899999999999999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4">
        <f>COUNT(B38:V38)</f>
        <v>1</v>
      </c>
      <c r="X38">
        <v>19.899999999999999</v>
      </c>
    </row>
    <row r="39" spans="1:24" x14ac:dyDescent="0.25">
      <c r="A39" s="127" t="s">
        <v>115</v>
      </c>
      <c r="B39" s="153">
        <v>32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4">
        <f>COUNT(B39:V39)</f>
        <v>1</v>
      </c>
      <c r="X39">
        <v>32</v>
      </c>
    </row>
    <row r="40" spans="1:24" x14ac:dyDescent="0.25">
      <c r="A40" s="127" t="s">
        <v>116</v>
      </c>
      <c r="B40" s="153">
        <v>23.5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4">
        <f>COUNT(B40:V40)</f>
        <v>1</v>
      </c>
      <c r="X40">
        <v>23.5</v>
      </c>
    </row>
    <row r="41" spans="1:24" x14ac:dyDescent="0.25">
      <c r="A41" s="127" t="s">
        <v>132</v>
      </c>
      <c r="B41" s="153">
        <v>22.2</v>
      </c>
      <c r="C41" s="153"/>
      <c r="D41" s="153">
        <v>22.2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4">
        <f>COUNT(B41:V41)</f>
        <v>2</v>
      </c>
      <c r="X41">
        <v>22.2</v>
      </c>
    </row>
    <row r="42" spans="1:24" x14ac:dyDescent="0.25">
      <c r="A42" s="127" t="s">
        <v>218</v>
      </c>
      <c r="B42" s="153">
        <v>23.8</v>
      </c>
      <c r="C42" s="153">
        <v>23.8</v>
      </c>
      <c r="D42" s="202">
        <v>24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4">
        <f>COUNT(B42:V42)</f>
        <v>3</v>
      </c>
      <c r="X42">
        <v>23.8</v>
      </c>
    </row>
    <row r="43" spans="1:24" x14ac:dyDescent="0.25">
      <c r="A43" s="127" t="s">
        <v>187</v>
      </c>
      <c r="B43" s="153">
        <v>30.3</v>
      </c>
      <c r="C43" s="153">
        <v>30.3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4">
        <f>COUNT(B43:V43)</f>
        <v>2</v>
      </c>
      <c r="X43">
        <v>30.3</v>
      </c>
    </row>
    <row r="44" spans="1:24" x14ac:dyDescent="0.25">
      <c r="A44" s="127" t="s">
        <v>160</v>
      </c>
      <c r="B44" s="153">
        <v>33.799999999999997</v>
      </c>
      <c r="C44" s="153">
        <v>33.799999999999997</v>
      </c>
      <c r="D44" s="153">
        <v>33.799999999999997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4">
        <f>COUNT(B44:V44)</f>
        <v>3</v>
      </c>
      <c r="X44">
        <v>33.799999999999997</v>
      </c>
    </row>
    <row r="45" spans="1:24" x14ac:dyDescent="0.25">
      <c r="A45" s="127" t="s">
        <v>144</v>
      </c>
      <c r="B45" s="153">
        <v>28.2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4">
        <f>COUNT(B45:V45)</f>
        <v>1</v>
      </c>
      <c r="X45">
        <v>28.2</v>
      </c>
    </row>
    <row r="46" spans="1:24" x14ac:dyDescent="0.25">
      <c r="A46" s="127" t="s">
        <v>213</v>
      </c>
      <c r="B46" s="153">
        <v>21.7</v>
      </c>
      <c r="C46" s="153"/>
      <c r="D46" s="153">
        <v>21.7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4">
        <f>COUNT(B46:V46)</f>
        <v>2</v>
      </c>
      <c r="X46">
        <v>21.7</v>
      </c>
    </row>
    <row r="47" spans="1:24" x14ac:dyDescent="0.25">
      <c r="A47" s="127" t="s">
        <v>309</v>
      </c>
      <c r="B47" s="153"/>
      <c r="C47" s="153">
        <v>17.2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4">
        <f>COUNT(B47:V47)</f>
        <v>1</v>
      </c>
      <c r="X47">
        <v>17.2</v>
      </c>
    </row>
    <row r="48" spans="1:24" x14ac:dyDescent="0.25">
      <c r="A48" s="127" t="s">
        <v>190</v>
      </c>
      <c r="B48" s="153">
        <v>33.799999999999997</v>
      </c>
      <c r="C48" s="153">
        <v>33.799999999999997</v>
      </c>
      <c r="D48" s="202">
        <v>34.4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4">
        <f>COUNT(B48:V48)</f>
        <v>3</v>
      </c>
      <c r="X48">
        <v>33.799999999999997</v>
      </c>
    </row>
    <row r="49" spans="1:24" x14ac:dyDescent="0.25">
      <c r="A49" s="127" t="s">
        <v>172</v>
      </c>
      <c r="B49" s="153">
        <v>25.9</v>
      </c>
      <c r="C49" s="153">
        <v>25.9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4">
        <f>COUNT(B49:V49)</f>
        <v>2</v>
      </c>
      <c r="X49">
        <v>25.9</v>
      </c>
    </row>
    <row r="50" spans="1:24" x14ac:dyDescent="0.25">
      <c r="A50" s="127" t="s">
        <v>197</v>
      </c>
      <c r="B50" s="153">
        <v>14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4">
        <f>COUNT(B50:V50)</f>
        <v>1</v>
      </c>
      <c r="X50">
        <v>14</v>
      </c>
    </row>
    <row r="51" spans="1:24" x14ac:dyDescent="0.25">
      <c r="A51" s="127" t="s">
        <v>293</v>
      </c>
      <c r="B51" s="153"/>
      <c r="C51" s="153">
        <v>19.3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4">
        <f>COUNT(B51:V51)</f>
        <v>1</v>
      </c>
      <c r="X51">
        <v>19.3</v>
      </c>
    </row>
    <row r="52" spans="1:24" x14ac:dyDescent="0.25">
      <c r="A52" s="127" t="s">
        <v>249</v>
      </c>
      <c r="B52" s="153">
        <v>24.4</v>
      </c>
      <c r="C52" s="153">
        <v>24.4</v>
      </c>
      <c r="D52" s="153">
        <v>24.4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4">
        <f>COUNT(B52:V52)</f>
        <v>3</v>
      </c>
      <c r="X52">
        <v>24.4</v>
      </c>
    </row>
    <row r="53" spans="1:24" x14ac:dyDescent="0.25">
      <c r="A53" s="127" t="s">
        <v>231</v>
      </c>
      <c r="B53" s="153">
        <v>23.1</v>
      </c>
      <c r="C53" s="153">
        <v>23.1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4">
        <f>COUNT(B53:V53)</f>
        <v>2</v>
      </c>
      <c r="X53">
        <v>23.1</v>
      </c>
    </row>
    <row r="54" spans="1:24" x14ac:dyDescent="0.25">
      <c r="A54" s="127" t="s">
        <v>360</v>
      </c>
      <c r="B54" s="153"/>
      <c r="C54" s="153"/>
      <c r="D54" s="153">
        <v>23.7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4">
        <f>COUNT(B54:V54)</f>
        <v>1</v>
      </c>
      <c r="X54">
        <v>23.7</v>
      </c>
    </row>
    <row r="55" spans="1:24" x14ac:dyDescent="0.25">
      <c r="A55" s="127" t="s">
        <v>181</v>
      </c>
      <c r="B55" s="153">
        <v>16.2</v>
      </c>
      <c r="C55" s="153"/>
      <c r="D55" s="203">
        <v>15.6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4">
        <f>COUNT(B55:V55)</f>
        <v>2</v>
      </c>
      <c r="X55">
        <v>16.2</v>
      </c>
    </row>
    <row r="56" spans="1:24" x14ac:dyDescent="0.25">
      <c r="A56" s="127" t="s">
        <v>290</v>
      </c>
      <c r="B56" s="153"/>
      <c r="C56" s="153">
        <v>19.600000000000001</v>
      </c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4">
        <f>COUNT(B56:V56)</f>
        <v>1</v>
      </c>
      <c r="X56">
        <v>19.600000000000001</v>
      </c>
    </row>
    <row r="57" spans="1:24" x14ac:dyDescent="0.25">
      <c r="A57" s="127" t="s">
        <v>364</v>
      </c>
      <c r="B57" s="153"/>
      <c r="C57" s="153"/>
      <c r="D57" s="153">
        <v>25.7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4">
        <f>COUNT(B57:V57)</f>
        <v>1</v>
      </c>
      <c r="X57">
        <v>25.7</v>
      </c>
    </row>
    <row r="58" spans="1:24" x14ac:dyDescent="0.25">
      <c r="A58" s="127" t="s">
        <v>243</v>
      </c>
      <c r="B58" s="153">
        <v>27.9</v>
      </c>
      <c r="C58" s="153">
        <v>27.9</v>
      </c>
      <c r="D58" s="202">
        <v>28.1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4">
        <f>COUNT(B58:V58)</f>
        <v>3</v>
      </c>
      <c r="X58">
        <v>27.9</v>
      </c>
    </row>
    <row r="59" spans="1:24" x14ac:dyDescent="0.25">
      <c r="A59" s="127" t="s">
        <v>140</v>
      </c>
      <c r="B59" s="153">
        <v>20.8</v>
      </c>
      <c r="C59" s="153">
        <v>20.8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4">
        <f>COUNT(B59:V59)</f>
        <v>2</v>
      </c>
      <c r="X59">
        <v>20.8</v>
      </c>
    </row>
    <row r="60" spans="1:24" x14ac:dyDescent="0.25">
      <c r="A60" s="127" t="s">
        <v>307</v>
      </c>
      <c r="B60" s="153"/>
      <c r="C60" s="153">
        <v>9.1999999999999993</v>
      </c>
      <c r="D60" s="202">
        <v>9.5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4">
        <f>COUNT(B60:V60)</f>
        <v>2</v>
      </c>
      <c r="X60">
        <v>9.1999999999999993</v>
      </c>
    </row>
    <row r="61" spans="1:24" x14ac:dyDescent="0.25">
      <c r="A61" s="127" t="s">
        <v>137</v>
      </c>
      <c r="B61" s="153">
        <v>21.9</v>
      </c>
      <c r="C61" s="153">
        <v>21.9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4">
        <f>COUNT(B61:V61)</f>
        <v>2</v>
      </c>
      <c r="X61">
        <v>21.9</v>
      </c>
    </row>
    <row r="62" spans="1:24" x14ac:dyDescent="0.25">
      <c r="A62" s="127" t="s">
        <v>130</v>
      </c>
      <c r="B62" s="153">
        <v>21.6</v>
      </c>
      <c r="C62" s="153"/>
      <c r="D62" s="202">
        <v>21.7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4">
        <f>COUNT(B62:V62)</f>
        <v>2</v>
      </c>
      <c r="X62">
        <v>21.6</v>
      </c>
    </row>
    <row r="63" spans="1:24" x14ac:dyDescent="0.25">
      <c r="A63" s="127" t="s">
        <v>219</v>
      </c>
      <c r="B63" s="153">
        <v>19.8</v>
      </c>
      <c r="C63" s="153"/>
      <c r="D63" s="153">
        <v>19.8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4">
        <f>COUNT(B63:V63)</f>
        <v>2</v>
      </c>
      <c r="X63">
        <v>19.8</v>
      </c>
    </row>
    <row r="64" spans="1:24" x14ac:dyDescent="0.25">
      <c r="A64" s="127" t="s">
        <v>344</v>
      </c>
      <c r="B64" s="153"/>
      <c r="C64" s="153"/>
      <c r="D64" s="153">
        <v>20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4">
        <f>COUNT(B64:V64)</f>
        <v>1</v>
      </c>
      <c r="X64">
        <v>20</v>
      </c>
    </row>
    <row r="65" spans="1:24" x14ac:dyDescent="0.25">
      <c r="A65" s="127" t="s">
        <v>128</v>
      </c>
      <c r="B65" s="153">
        <v>18.399999999999999</v>
      </c>
      <c r="C65" s="153">
        <v>18.399999999999999</v>
      </c>
      <c r="D65" s="153">
        <v>18.399999999999999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4">
        <f>COUNT(B65:V65)</f>
        <v>3</v>
      </c>
      <c r="X65">
        <v>18.399999999999999</v>
      </c>
    </row>
    <row r="66" spans="1:24" x14ac:dyDescent="0.25">
      <c r="A66" s="127" t="s">
        <v>277</v>
      </c>
      <c r="B66" s="153"/>
      <c r="C66" s="153">
        <v>23.8</v>
      </c>
      <c r="D66" s="153">
        <v>23.8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4">
        <f>COUNT(B66:V66)</f>
        <v>2</v>
      </c>
      <c r="X66">
        <v>23.8</v>
      </c>
    </row>
    <row r="67" spans="1:24" x14ac:dyDescent="0.25">
      <c r="A67" s="127" t="s">
        <v>330</v>
      </c>
      <c r="B67" s="153"/>
      <c r="C67" s="153">
        <v>30.5</v>
      </c>
      <c r="D67" s="153">
        <v>30.5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4">
        <f>COUNT(B67:V67)</f>
        <v>2</v>
      </c>
      <c r="X67">
        <v>30.5</v>
      </c>
    </row>
    <row r="68" spans="1:24" x14ac:dyDescent="0.25">
      <c r="A68" s="127" t="s">
        <v>141</v>
      </c>
      <c r="B68" s="153">
        <v>18.2</v>
      </c>
      <c r="C68" s="153">
        <v>18.2</v>
      </c>
      <c r="D68" s="202">
        <v>18.399999999999999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4">
        <f>COUNT(B68:V68)</f>
        <v>3</v>
      </c>
      <c r="X68">
        <v>18.2</v>
      </c>
    </row>
    <row r="69" spans="1:24" x14ac:dyDescent="0.25">
      <c r="A69" s="127" t="s">
        <v>371</v>
      </c>
      <c r="B69" s="153"/>
      <c r="C69" s="153"/>
      <c r="D69" s="153">
        <v>33.6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4">
        <f>COUNT(B69:V69)</f>
        <v>1</v>
      </c>
      <c r="X69">
        <v>33.6</v>
      </c>
    </row>
    <row r="70" spans="1:24" x14ac:dyDescent="0.25">
      <c r="A70" s="127" t="s">
        <v>257</v>
      </c>
      <c r="B70" s="153">
        <v>23.2</v>
      </c>
      <c r="C70" s="153">
        <v>23.2</v>
      </c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4">
        <f>COUNT(B70:V70)</f>
        <v>2</v>
      </c>
      <c r="X70">
        <v>23.2</v>
      </c>
    </row>
    <row r="71" spans="1:24" x14ac:dyDescent="0.25">
      <c r="A71" s="127" t="s">
        <v>261</v>
      </c>
      <c r="B71" s="153">
        <v>23.5</v>
      </c>
      <c r="C71" s="153">
        <v>23.5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4">
        <f>COUNT(B71:V71)</f>
        <v>2</v>
      </c>
      <c r="X71">
        <v>23.5</v>
      </c>
    </row>
    <row r="72" spans="1:24" x14ac:dyDescent="0.25">
      <c r="A72" s="127" t="s">
        <v>275</v>
      </c>
      <c r="B72" s="153"/>
      <c r="C72" s="153">
        <v>19.399999999999999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4">
        <f>COUNT(B72:V72)</f>
        <v>1</v>
      </c>
      <c r="X72">
        <v>19.399999999999999</v>
      </c>
    </row>
    <row r="73" spans="1:24" x14ac:dyDescent="0.25">
      <c r="A73" s="127" t="s">
        <v>123</v>
      </c>
      <c r="B73" s="153">
        <v>14.8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4">
        <f>COUNT(B73:V73)</f>
        <v>1</v>
      </c>
      <c r="X73">
        <v>14.8</v>
      </c>
    </row>
    <row r="74" spans="1:24" x14ac:dyDescent="0.25">
      <c r="A74" s="127" t="s">
        <v>362</v>
      </c>
      <c r="B74" s="153"/>
      <c r="C74" s="153"/>
      <c r="D74" s="153">
        <v>23.9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4">
        <f>COUNT(B74:V74)</f>
        <v>1</v>
      </c>
      <c r="X74">
        <v>23.9</v>
      </c>
    </row>
    <row r="75" spans="1:24" x14ac:dyDescent="0.25">
      <c r="A75" s="127" t="s">
        <v>365</v>
      </c>
      <c r="B75" s="153"/>
      <c r="C75" s="153"/>
      <c r="D75" s="153">
        <v>30.1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4">
        <f>COUNT(B75:V75)</f>
        <v>1</v>
      </c>
      <c r="X75">
        <v>30.1</v>
      </c>
    </row>
    <row r="76" spans="1:24" x14ac:dyDescent="0.25">
      <c r="A76" s="127" t="s">
        <v>147</v>
      </c>
      <c r="B76" s="153">
        <v>29.2</v>
      </c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4">
        <f>COUNT(B76:V76)</f>
        <v>1</v>
      </c>
      <c r="X76">
        <v>29.2</v>
      </c>
    </row>
    <row r="77" spans="1:24" x14ac:dyDescent="0.25">
      <c r="A77" s="127" t="s">
        <v>266</v>
      </c>
      <c r="B77" s="153">
        <v>28.8</v>
      </c>
      <c r="C77" s="153">
        <v>28.8</v>
      </c>
      <c r="D77" s="203">
        <v>28.7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4">
        <f>COUNT(B77:V77)</f>
        <v>3</v>
      </c>
      <c r="X77">
        <v>28.8</v>
      </c>
    </row>
    <row r="78" spans="1:24" x14ac:dyDescent="0.25">
      <c r="A78" s="127" t="s">
        <v>224</v>
      </c>
      <c r="B78" s="153">
        <v>20.3</v>
      </c>
      <c r="C78" s="153">
        <v>20.3</v>
      </c>
      <c r="D78" s="153">
        <v>20.3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4">
        <f>COUNT(B78:V78)</f>
        <v>3</v>
      </c>
      <c r="X78">
        <v>20.3</v>
      </c>
    </row>
    <row r="79" spans="1:24" x14ac:dyDescent="0.25">
      <c r="A79" s="127" t="s">
        <v>328</v>
      </c>
      <c r="B79" s="153"/>
      <c r="C79" s="153">
        <v>37.5</v>
      </c>
      <c r="D79" s="203">
        <v>37.200000000000003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4">
        <f>COUNT(B79:V79)</f>
        <v>2</v>
      </c>
      <c r="X79">
        <v>37.5</v>
      </c>
    </row>
    <row r="80" spans="1:24" x14ac:dyDescent="0.25">
      <c r="A80" s="127" t="s">
        <v>202</v>
      </c>
      <c r="B80" s="153">
        <v>12.8</v>
      </c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4">
        <f>COUNT(B80:V80)</f>
        <v>1</v>
      </c>
      <c r="X80">
        <v>12.8</v>
      </c>
    </row>
    <row r="81" spans="1:24" x14ac:dyDescent="0.25">
      <c r="A81" s="127" t="s">
        <v>188</v>
      </c>
      <c r="B81" s="153">
        <v>30.3</v>
      </c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4">
        <f>COUNT(B81:V81)</f>
        <v>1</v>
      </c>
      <c r="X81">
        <v>30.3</v>
      </c>
    </row>
    <row r="82" spans="1:24" x14ac:dyDescent="0.25">
      <c r="A82" s="127" t="s">
        <v>194</v>
      </c>
      <c r="B82" s="153">
        <v>6.8</v>
      </c>
      <c r="C82" s="153">
        <v>6.8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4">
        <f>COUNT(B82:V82)</f>
        <v>2</v>
      </c>
      <c r="X82">
        <v>6.8</v>
      </c>
    </row>
    <row r="83" spans="1:24" x14ac:dyDescent="0.25">
      <c r="A83" s="127" t="s">
        <v>236</v>
      </c>
      <c r="B83" s="153">
        <v>26.7</v>
      </c>
      <c r="C83" s="153">
        <v>26.7</v>
      </c>
      <c r="D83" s="202">
        <v>27.5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4">
        <f>COUNT(B83:V83)</f>
        <v>3</v>
      </c>
      <c r="X83">
        <v>26.7</v>
      </c>
    </row>
    <row r="84" spans="1:24" x14ac:dyDescent="0.25">
      <c r="A84" s="127" t="s">
        <v>135</v>
      </c>
      <c r="B84" s="153">
        <v>22.8</v>
      </c>
      <c r="C84" s="153">
        <v>22.8</v>
      </c>
      <c r="D84" s="203">
        <v>22.7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4">
        <f>COUNT(B84:V84)</f>
        <v>3</v>
      </c>
      <c r="X84">
        <v>22.8</v>
      </c>
    </row>
    <row r="85" spans="1:24" x14ac:dyDescent="0.25">
      <c r="A85" s="127" t="s">
        <v>118</v>
      </c>
      <c r="B85" s="153">
        <v>10.8</v>
      </c>
      <c r="C85" s="202">
        <v>11.8</v>
      </c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4">
        <f>COUNT(B85:V85)</f>
        <v>2</v>
      </c>
      <c r="X85">
        <v>10.8</v>
      </c>
    </row>
    <row r="86" spans="1:24" x14ac:dyDescent="0.25">
      <c r="A86" s="127" t="s">
        <v>270</v>
      </c>
      <c r="B86" s="153">
        <v>39.299999999999997</v>
      </c>
      <c r="C86" s="153">
        <v>39.299999999999997</v>
      </c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4">
        <f>COUNT(B86:V86)</f>
        <v>2</v>
      </c>
      <c r="X86">
        <v>39.299999999999997</v>
      </c>
    </row>
    <row r="87" spans="1:24" x14ac:dyDescent="0.25">
      <c r="A87" s="127" t="s">
        <v>244</v>
      </c>
      <c r="B87" s="153">
        <v>25.2</v>
      </c>
      <c r="C87" s="153">
        <v>25.2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4">
        <f>COUNT(B87:V87)</f>
        <v>2</v>
      </c>
      <c r="X87">
        <v>25.2</v>
      </c>
    </row>
    <row r="88" spans="1:24" x14ac:dyDescent="0.25">
      <c r="A88" s="127" t="s">
        <v>254</v>
      </c>
      <c r="B88" s="153">
        <v>20.6</v>
      </c>
      <c r="C88" s="153">
        <v>20.6</v>
      </c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4">
        <f>COUNT(B88:V88)</f>
        <v>2</v>
      </c>
      <c r="X88">
        <v>20.6</v>
      </c>
    </row>
    <row r="89" spans="1:24" x14ac:dyDescent="0.25">
      <c r="A89" s="127" t="s">
        <v>357</v>
      </c>
      <c r="B89" s="153"/>
      <c r="C89" s="153"/>
      <c r="D89" s="153">
        <v>15.4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4">
        <f>COUNT(B89:V89)</f>
        <v>1</v>
      </c>
      <c r="X89">
        <v>15.4</v>
      </c>
    </row>
    <row r="90" spans="1:24" x14ac:dyDescent="0.25">
      <c r="A90" s="127" t="s">
        <v>348</v>
      </c>
      <c r="B90" s="153"/>
      <c r="C90" s="153"/>
      <c r="D90" s="153">
        <v>22.6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4">
        <f>COUNT(B90:V90)</f>
        <v>1</v>
      </c>
      <c r="X90">
        <v>22.6</v>
      </c>
    </row>
    <row r="91" spans="1:24" x14ac:dyDescent="0.25">
      <c r="A91" s="127" t="s">
        <v>255</v>
      </c>
      <c r="B91" s="153">
        <v>20.9</v>
      </c>
      <c r="C91" s="153">
        <v>20.9</v>
      </c>
      <c r="D91" s="203">
        <v>20.7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4">
        <f>COUNT(B91:V91)</f>
        <v>3</v>
      </c>
      <c r="X91">
        <v>20.9</v>
      </c>
    </row>
    <row r="92" spans="1:24" x14ac:dyDescent="0.25">
      <c r="A92" s="127" t="s">
        <v>352</v>
      </c>
      <c r="B92" s="153"/>
      <c r="C92" s="153"/>
      <c r="D92" s="153">
        <v>26.6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4">
        <f>COUNT(B92:V92)</f>
        <v>1</v>
      </c>
      <c r="X92">
        <v>26.6</v>
      </c>
    </row>
    <row r="93" spans="1:24" x14ac:dyDescent="0.25">
      <c r="A93" s="127" t="s">
        <v>216</v>
      </c>
      <c r="B93" s="153">
        <v>18.2</v>
      </c>
      <c r="C93" s="153">
        <v>18.2</v>
      </c>
      <c r="D93" s="153">
        <v>18.2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4">
        <f>COUNT(B93:V93)</f>
        <v>3</v>
      </c>
      <c r="X93">
        <v>18.2</v>
      </c>
    </row>
    <row r="94" spans="1:24" x14ac:dyDescent="0.25">
      <c r="A94" s="127" t="s">
        <v>314</v>
      </c>
      <c r="B94" s="153"/>
      <c r="C94" s="153">
        <v>19.600000000000001</v>
      </c>
      <c r="D94" s="202">
        <v>20.2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4">
        <f>COUNT(B94:V94)</f>
        <v>2</v>
      </c>
      <c r="X94">
        <v>19.600000000000001</v>
      </c>
    </row>
    <row r="95" spans="1:24" x14ac:dyDescent="0.25">
      <c r="A95" s="127" t="s">
        <v>295</v>
      </c>
      <c r="B95" s="153"/>
      <c r="C95" s="153">
        <v>22.1</v>
      </c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4">
        <f>COUNT(B95:V95)</f>
        <v>1</v>
      </c>
      <c r="X95">
        <v>22.1</v>
      </c>
    </row>
    <row r="96" spans="1:24" x14ac:dyDescent="0.25">
      <c r="A96" s="127" t="s">
        <v>136</v>
      </c>
      <c r="B96" s="153">
        <v>21.2</v>
      </c>
      <c r="C96" s="153">
        <v>21.2</v>
      </c>
      <c r="D96" s="202">
        <v>21.5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4">
        <f>COUNT(B96:V96)</f>
        <v>3</v>
      </c>
      <c r="X96">
        <v>21.2</v>
      </c>
    </row>
    <row r="97" spans="1:24" x14ac:dyDescent="0.25">
      <c r="A97" s="127" t="s">
        <v>228</v>
      </c>
      <c r="B97" s="153">
        <v>19.7</v>
      </c>
      <c r="C97" s="153">
        <v>19.7</v>
      </c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4">
        <f>COUNT(B97:V97)</f>
        <v>2</v>
      </c>
      <c r="X97">
        <v>19.7</v>
      </c>
    </row>
    <row r="98" spans="1:24" x14ac:dyDescent="0.25">
      <c r="A98" s="127" t="s">
        <v>161</v>
      </c>
      <c r="B98" s="153">
        <v>27.3</v>
      </c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4">
        <f>COUNT(B98:V98)</f>
        <v>1</v>
      </c>
      <c r="X98">
        <v>27.3</v>
      </c>
    </row>
    <row r="99" spans="1:24" x14ac:dyDescent="0.25">
      <c r="A99" s="127" t="s">
        <v>235</v>
      </c>
      <c r="B99" s="153">
        <v>28.9</v>
      </c>
      <c r="C99" s="153">
        <v>28.9</v>
      </c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4">
        <f>COUNT(B99:V99)</f>
        <v>2</v>
      </c>
      <c r="X99">
        <v>28.9</v>
      </c>
    </row>
    <row r="100" spans="1:24" x14ac:dyDescent="0.25">
      <c r="A100" s="127" t="s">
        <v>356</v>
      </c>
      <c r="B100" s="153"/>
      <c r="C100" s="153"/>
      <c r="D100" s="153">
        <v>17.8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4">
        <f>COUNT(B100:V100)</f>
        <v>1</v>
      </c>
      <c r="X100">
        <v>17.8</v>
      </c>
    </row>
    <row r="101" spans="1:24" x14ac:dyDescent="0.25">
      <c r="A101" s="127" t="s">
        <v>152</v>
      </c>
      <c r="B101" s="153">
        <v>24.1</v>
      </c>
      <c r="C101" s="153">
        <v>24.1</v>
      </c>
      <c r="D101" s="153">
        <v>24.1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4">
        <f>COUNT(B101:V101)</f>
        <v>3</v>
      </c>
      <c r="X101">
        <v>24.1</v>
      </c>
    </row>
    <row r="102" spans="1:24" x14ac:dyDescent="0.25">
      <c r="A102" s="127" t="s">
        <v>288</v>
      </c>
      <c r="B102" s="153"/>
      <c r="C102" s="153">
        <v>14.4</v>
      </c>
      <c r="D102" s="202">
        <v>14.5</v>
      </c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4">
        <f>COUNT(B102:V102)</f>
        <v>2</v>
      </c>
      <c r="X102">
        <v>14.4</v>
      </c>
    </row>
    <row r="103" spans="1:24" x14ac:dyDescent="0.25">
      <c r="A103" s="127" t="s">
        <v>212</v>
      </c>
      <c r="B103" s="153">
        <v>21.5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4">
        <f>COUNT(B103:V103)</f>
        <v>1</v>
      </c>
      <c r="X103">
        <v>21.5</v>
      </c>
    </row>
    <row r="104" spans="1:24" x14ac:dyDescent="0.25">
      <c r="A104" s="127" t="s">
        <v>151</v>
      </c>
      <c r="B104" s="153">
        <v>37.799999999999997</v>
      </c>
      <c r="C104" s="153"/>
      <c r="D104" s="153">
        <v>37.799999999999997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4">
        <f>COUNT(B104:V104)</f>
        <v>2</v>
      </c>
      <c r="X104">
        <v>37.799999999999997</v>
      </c>
    </row>
    <row r="105" spans="1:24" x14ac:dyDescent="0.25">
      <c r="A105" s="127" t="s">
        <v>299</v>
      </c>
      <c r="B105" s="153"/>
      <c r="C105" s="153">
        <v>26.2</v>
      </c>
      <c r="D105" s="202">
        <v>26.3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4">
        <f>COUNT(B105:V105)</f>
        <v>2</v>
      </c>
      <c r="X105">
        <v>26.2</v>
      </c>
    </row>
    <row r="106" spans="1:24" x14ac:dyDescent="0.25">
      <c r="A106" s="127" t="s">
        <v>153</v>
      </c>
      <c r="B106" s="153">
        <v>27.9</v>
      </c>
      <c r="C106" s="153">
        <v>27.9</v>
      </c>
      <c r="D106" s="203">
        <v>27.4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4">
        <f>COUNT(B106:V106)</f>
        <v>3</v>
      </c>
      <c r="X106">
        <v>27.9</v>
      </c>
    </row>
    <row r="107" spans="1:24" x14ac:dyDescent="0.25">
      <c r="A107" s="127" t="s">
        <v>349</v>
      </c>
      <c r="B107" s="153"/>
      <c r="C107" s="153"/>
      <c r="D107" s="153">
        <v>23</v>
      </c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4">
        <f>COUNT(B107:V107)</f>
        <v>1</v>
      </c>
      <c r="X107">
        <v>23</v>
      </c>
    </row>
    <row r="108" spans="1:24" x14ac:dyDescent="0.25">
      <c r="A108" s="127" t="s">
        <v>342</v>
      </c>
      <c r="B108" s="153"/>
      <c r="C108" s="153"/>
      <c r="D108" s="153">
        <v>17.3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4">
        <f>COUNT(B108:V108)</f>
        <v>1</v>
      </c>
      <c r="X108">
        <v>17.3</v>
      </c>
    </row>
    <row r="109" spans="1:24" x14ac:dyDescent="0.25">
      <c r="A109" s="127" t="s">
        <v>358</v>
      </c>
      <c r="B109" s="153"/>
      <c r="C109" s="153"/>
      <c r="D109" s="153">
        <v>27.9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4">
        <f>COUNT(B109:V109)</f>
        <v>1</v>
      </c>
      <c r="X109">
        <v>27.9</v>
      </c>
    </row>
    <row r="110" spans="1:24" x14ac:dyDescent="0.25">
      <c r="A110" s="127" t="s">
        <v>369</v>
      </c>
      <c r="B110" s="153"/>
      <c r="C110" s="153"/>
      <c r="D110" s="153">
        <v>30.1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4">
        <f>COUNT(B110:V110)</f>
        <v>1</v>
      </c>
      <c r="X110">
        <v>30.1</v>
      </c>
    </row>
    <row r="111" spans="1:24" x14ac:dyDescent="0.25">
      <c r="A111" s="127" t="s">
        <v>166</v>
      </c>
      <c r="B111" s="153">
        <v>27.6</v>
      </c>
      <c r="C111" s="153">
        <v>27.6</v>
      </c>
      <c r="D111" s="153">
        <v>27.6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4">
        <f>COUNT(B111:V111)</f>
        <v>3</v>
      </c>
      <c r="X111">
        <v>27.6</v>
      </c>
    </row>
    <row r="112" spans="1:24" x14ac:dyDescent="0.25">
      <c r="A112" s="127" t="s">
        <v>183</v>
      </c>
      <c r="B112" s="153">
        <v>20.8</v>
      </c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4">
        <f>COUNT(B112:V112)</f>
        <v>1</v>
      </c>
      <c r="X112">
        <v>20.8</v>
      </c>
    </row>
    <row r="113" spans="1:24" x14ac:dyDescent="0.25">
      <c r="A113" s="127" t="s">
        <v>85</v>
      </c>
      <c r="B113" s="153">
        <v>17</v>
      </c>
      <c r="C113" s="153">
        <v>17</v>
      </c>
      <c r="D113" s="153">
        <v>17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4">
        <f>COUNT(B113:V113)</f>
        <v>3</v>
      </c>
      <c r="X113">
        <v>17</v>
      </c>
    </row>
    <row r="114" spans="1:24" x14ac:dyDescent="0.25">
      <c r="A114" s="127" t="s">
        <v>150</v>
      </c>
      <c r="B114" s="153">
        <v>24.2</v>
      </c>
      <c r="C114" s="153">
        <v>24.2</v>
      </c>
      <c r="D114" s="202">
        <v>24.4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4">
        <f>COUNT(B114:V114)</f>
        <v>3</v>
      </c>
      <c r="X114">
        <v>24.2</v>
      </c>
    </row>
    <row r="115" spans="1:24" x14ac:dyDescent="0.25">
      <c r="A115" s="127" t="s">
        <v>178</v>
      </c>
      <c r="B115" s="153">
        <v>25.8</v>
      </c>
      <c r="C115" s="153">
        <v>25.8</v>
      </c>
      <c r="D115" s="202">
        <v>26.3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4">
        <f>COUNT(B115:V115)</f>
        <v>3</v>
      </c>
      <c r="X115">
        <v>25.8</v>
      </c>
    </row>
    <row r="116" spans="1:24" x14ac:dyDescent="0.25">
      <c r="A116" s="127" t="s">
        <v>119</v>
      </c>
      <c r="B116" s="153">
        <v>17.100000000000001</v>
      </c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4">
        <f>COUNT(B116:V116)</f>
        <v>1</v>
      </c>
      <c r="X116">
        <v>17.100000000000001</v>
      </c>
    </row>
    <row r="117" spans="1:24" x14ac:dyDescent="0.25">
      <c r="A117" s="127" t="s">
        <v>176</v>
      </c>
      <c r="B117" s="153">
        <v>23.9</v>
      </c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4">
        <f>COUNT(B117:V117)</f>
        <v>1</v>
      </c>
      <c r="X117">
        <v>23.9</v>
      </c>
    </row>
    <row r="118" spans="1:24" x14ac:dyDescent="0.25">
      <c r="A118" s="127" t="s">
        <v>149</v>
      </c>
      <c r="B118" s="153">
        <v>27.9</v>
      </c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4">
        <f>COUNT(B118:V118)</f>
        <v>1</v>
      </c>
      <c r="X118">
        <v>27.9</v>
      </c>
    </row>
    <row r="119" spans="1:24" x14ac:dyDescent="0.25">
      <c r="A119" s="127" t="s">
        <v>286</v>
      </c>
      <c r="B119" s="153"/>
      <c r="C119" s="153">
        <v>15</v>
      </c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4">
        <f>COUNT(B119:V119)</f>
        <v>1</v>
      </c>
      <c r="X119">
        <v>15</v>
      </c>
    </row>
    <row r="120" spans="1:24" x14ac:dyDescent="0.25">
      <c r="A120" s="127" t="s">
        <v>322</v>
      </c>
      <c r="B120" s="153"/>
      <c r="C120" s="153">
        <v>31.1</v>
      </c>
      <c r="D120" s="203">
        <v>31</v>
      </c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4">
        <f>COUNT(B120:V120)</f>
        <v>2</v>
      </c>
      <c r="X120">
        <v>31.1</v>
      </c>
    </row>
    <row r="121" spans="1:24" x14ac:dyDescent="0.25">
      <c r="A121" s="127" t="s">
        <v>324</v>
      </c>
      <c r="B121" s="153"/>
      <c r="C121" s="153">
        <v>29.2</v>
      </c>
      <c r="D121" s="203">
        <v>28.4</v>
      </c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4">
        <f>COUNT(B121:V121)</f>
        <v>2</v>
      </c>
      <c r="X121">
        <v>29.2</v>
      </c>
    </row>
    <row r="122" spans="1:24" x14ac:dyDescent="0.25">
      <c r="A122" s="127" t="s">
        <v>139</v>
      </c>
      <c r="B122" s="153">
        <v>18.399999999999999</v>
      </c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4">
        <f>COUNT(B122:V122)</f>
        <v>1</v>
      </c>
      <c r="X122">
        <v>18.399999999999999</v>
      </c>
    </row>
    <row r="123" spans="1:24" x14ac:dyDescent="0.25">
      <c r="A123" s="127" t="s">
        <v>287</v>
      </c>
      <c r="B123" s="153"/>
      <c r="C123" s="153">
        <v>13.7</v>
      </c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4">
        <f>COUNT(B123:V123)</f>
        <v>1</v>
      </c>
      <c r="X123">
        <v>13.7</v>
      </c>
    </row>
    <row r="124" spans="1:24" x14ac:dyDescent="0.25">
      <c r="A124" s="127" t="s">
        <v>346</v>
      </c>
      <c r="B124" s="153"/>
      <c r="C124" s="153"/>
      <c r="D124" s="153">
        <v>18.7</v>
      </c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4">
        <f>COUNT(B124:V124)</f>
        <v>1</v>
      </c>
      <c r="X124">
        <v>18.7</v>
      </c>
    </row>
    <row r="125" spans="1:24" x14ac:dyDescent="0.25">
      <c r="A125" s="127" t="s">
        <v>145</v>
      </c>
      <c r="B125" s="153">
        <v>24.2</v>
      </c>
      <c r="C125" s="153">
        <v>24.2</v>
      </c>
      <c r="D125" s="153">
        <v>24.2</v>
      </c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4">
        <f>COUNT(B125:V125)</f>
        <v>3</v>
      </c>
      <c r="X125">
        <v>24.2</v>
      </c>
    </row>
    <row r="126" spans="1:24" x14ac:dyDescent="0.25">
      <c r="A126" s="127" t="s">
        <v>259</v>
      </c>
      <c r="B126" s="153">
        <v>24.1</v>
      </c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4">
        <f>COUNT(B126:V126)</f>
        <v>1</v>
      </c>
      <c r="X126">
        <v>24.1</v>
      </c>
    </row>
    <row r="127" spans="1:24" x14ac:dyDescent="0.25">
      <c r="A127" s="127" t="s">
        <v>221</v>
      </c>
      <c r="B127" s="153">
        <v>18.899999999999999</v>
      </c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4">
        <f>COUNT(B127:V127)</f>
        <v>1</v>
      </c>
      <c r="X127">
        <v>18.899999999999999</v>
      </c>
    </row>
    <row r="128" spans="1:24" x14ac:dyDescent="0.25">
      <c r="A128" s="127" t="s">
        <v>325</v>
      </c>
      <c r="B128" s="153"/>
      <c r="C128" s="153">
        <v>30.4</v>
      </c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4">
        <f>COUNT(B128:V128)</f>
        <v>1</v>
      </c>
      <c r="X128">
        <v>30.4</v>
      </c>
    </row>
    <row r="129" spans="1:24" x14ac:dyDescent="0.25">
      <c r="A129" s="127" t="s">
        <v>239</v>
      </c>
      <c r="B129" s="153">
        <v>24.1</v>
      </c>
      <c r="C129" s="153">
        <v>24.1</v>
      </c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4">
        <f>COUNT(B129:V129)</f>
        <v>2</v>
      </c>
      <c r="X129">
        <v>24.1</v>
      </c>
    </row>
    <row r="130" spans="1:24" x14ac:dyDescent="0.25">
      <c r="A130" s="127" t="s">
        <v>248</v>
      </c>
      <c r="B130" s="153">
        <v>24.9</v>
      </c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4">
        <f>COUNT(B130:V130)</f>
        <v>1</v>
      </c>
      <c r="X130">
        <v>24.9</v>
      </c>
    </row>
    <row r="131" spans="1:24" x14ac:dyDescent="0.25">
      <c r="A131" s="127" t="s">
        <v>198</v>
      </c>
      <c r="B131" s="153">
        <v>16.3</v>
      </c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4">
        <f>COUNT(B131:V131)</f>
        <v>1</v>
      </c>
      <c r="X131">
        <v>16.3</v>
      </c>
    </row>
    <row r="132" spans="1:24" x14ac:dyDescent="0.25">
      <c r="A132" s="127" t="s">
        <v>165</v>
      </c>
      <c r="B132" s="153">
        <v>28.1</v>
      </c>
      <c r="C132" s="153">
        <v>28.1</v>
      </c>
      <c r="D132" s="153">
        <v>28.1</v>
      </c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4">
        <f>COUNT(B132:V132)</f>
        <v>3</v>
      </c>
      <c r="X132">
        <v>28.1</v>
      </c>
    </row>
    <row r="133" spans="1:24" x14ac:dyDescent="0.25">
      <c r="A133" s="127" t="s">
        <v>192</v>
      </c>
      <c r="B133" s="153">
        <v>32.6</v>
      </c>
      <c r="C133" s="153">
        <v>32.6</v>
      </c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4">
        <f>COUNT(B133:V133)</f>
        <v>2</v>
      </c>
      <c r="X133">
        <v>32.6</v>
      </c>
    </row>
    <row r="134" spans="1:24" x14ac:dyDescent="0.25">
      <c r="A134" s="127" t="s">
        <v>320</v>
      </c>
      <c r="B134" s="153"/>
      <c r="C134" s="153">
        <v>25.6</v>
      </c>
      <c r="D134" s="153">
        <v>25.6</v>
      </c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4">
        <f>COUNT(B134:V134)</f>
        <v>2</v>
      </c>
      <c r="X134">
        <v>25.6</v>
      </c>
    </row>
    <row r="135" spans="1:24" x14ac:dyDescent="0.25">
      <c r="A135" s="127" t="s">
        <v>241</v>
      </c>
      <c r="B135" s="153">
        <v>26.7</v>
      </c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4">
        <f>COUNT(B135:V135)</f>
        <v>1</v>
      </c>
      <c r="X135">
        <v>26.7</v>
      </c>
    </row>
    <row r="136" spans="1:24" x14ac:dyDescent="0.25">
      <c r="A136" s="127" t="s">
        <v>361</v>
      </c>
      <c r="B136" s="153"/>
      <c r="C136" s="153"/>
      <c r="D136" s="153">
        <v>19.3</v>
      </c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4">
        <f>COUNT(B136:V136)</f>
        <v>1</v>
      </c>
      <c r="X136">
        <v>19.3</v>
      </c>
    </row>
    <row r="137" spans="1:24" x14ac:dyDescent="0.25">
      <c r="A137" s="127" t="s">
        <v>185</v>
      </c>
      <c r="B137" s="153">
        <v>33.1</v>
      </c>
      <c r="C137" s="153">
        <v>33.1</v>
      </c>
      <c r="D137" s="153">
        <v>33.1</v>
      </c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4">
        <f>COUNT(B137:V137)</f>
        <v>3</v>
      </c>
      <c r="X137">
        <v>33.1</v>
      </c>
    </row>
    <row r="138" spans="1:24" x14ac:dyDescent="0.25">
      <c r="A138" s="127" t="s">
        <v>313</v>
      </c>
      <c r="B138" s="153"/>
      <c r="C138" s="153">
        <v>19.100000000000001</v>
      </c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4">
        <f>COUNT(B138:V138)</f>
        <v>1</v>
      </c>
      <c r="X138">
        <v>19.100000000000001</v>
      </c>
    </row>
    <row r="139" spans="1:24" x14ac:dyDescent="0.25">
      <c r="A139" s="127" t="s">
        <v>134</v>
      </c>
      <c r="B139" s="153">
        <v>19.600000000000001</v>
      </c>
      <c r="C139" s="153">
        <v>19.600000000000001</v>
      </c>
      <c r="D139" s="153">
        <v>19.600000000000001</v>
      </c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4">
        <f>COUNT(B139:V139)</f>
        <v>3</v>
      </c>
      <c r="X139">
        <v>19.600000000000001</v>
      </c>
    </row>
    <row r="140" spans="1:24" x14ac:dyDescent="0.25">
      <c r="A140" s="127" t="s">
        <v>359</v>
      </c>
      <c r="B140" s="153"/>
      <c r="C140" s="153"/>
      <c r="D140" s="153">
        <v>18.7</v>
      </c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4">
        <f>COUNT(B140:V140)</f>
        <v>1</v>
      </c>
      <c r="X140">
        <v>18.7</v>
      </c>
    </row>
    <row r="141" spans="1:24" x14ac:dyDescent="0.25">
      <c r="A141" s="127" t="s">
        <v>88</v>
      </c>
      <c r="B141" s="153"/>
      <c r="C141" s="153">
        <v>31.7</v>
      </c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4">
        <f>COUNT(B141:V141)</f>
        <v>1</v>
      </c>
      <c r="X141">
        <v>31.7</v>
      </c>
    </row>
    <row r="142" spans="1:24" x14ac:dyDescent="0.25">
      <c r="A142" s="127" t="s">
        <v>269</v>
      </c>
      <c r="B142" s="153">
        <v>26.1</v>
      </c>
      <c r="C142" s="153">
        <v>26.1</v>
      </c>
      <c r="D142" s="203">
        <v>25.9</v>
      </c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4">
        <f>COUNT(B142:V142)</f>
        <v>3</v>
      </c>
      <c r="X142">
        <v>26.1</v>
      </c>
    </row>
    <row r="143" spans="1:24" x14ac:dyDescent="0.25">
      <c r="A143" s="127" t="s">
        <v>156</v>
      </c>
      <c r="B143" s="153">
        <v>26.5</v>
      </c>
      <c r="C143" s="153">
        <v>26.5</v>
      </c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4">
        <f>COUNT(B143:V143)</f>
        <v>2</v>
      </c>
      <c r="X143">
        <v>26.5</v>
      </c>
    </row>
    <row r="144" spans="1:24" x14ac:dyDescent="0.25">
      <c r="A144" s="127" t="s">
        <v>167</v>
      </c>
      <c r="B144" s="153">
        <v>30.5</v>
      </c>
      <c r="C144" s="153"/>
      <c r="D144" s="153">
        <v>30.5</v>
      </c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4">
        <f>COUNT(B144:V144)</f>
        <v>2</v>
      </c>
      <c r="X144">
        <v>30.5</v>
      </c>
    </row>
    <row r="145" spans="1:24" x14ac:dyDescent="0.25">
      <c r="A145" s="127" t="s">
        <v>237</v>
      </c>
      <c r="B145" s="153">
        <v>30.7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4">
        <f>COUNT(B145:V145)</f>
        <v>1</v>
      </c>
      <c r="X145">
        <v>30.7</v>
      </c>
    </row>
    <row r="146" spans="1:24" x14ac:dyDescent="0.25">
      <c r="A146" s="127" t="s">
        <v>191</v>
      </c>
      <c r="B146" s="153">
        <v>45.1</v>
      </c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4">
        <f>COUNT(B146:V146)</f>
        <v>1</v>
      </c>
      <c r="X146">
        <v>45.1</v>
      </c>
    </row>
    <row r="147" spans="1:24" x14ac:dyDescent="0.25">
      <c r="A147" s="127" t="s">
        <v>164</v>
      </c>
      <c r="B147" s="153">
        <v>26.8</v>
      </c>
      <c r="C147" s="153">
        <v>26.8</v>
      </c>
      <c r="D147" s="153">
        <v>26.8</v>
      </c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4">
        <f>COUNT(B147:V147)</f>
        <v>3</v>
      </c>
      <c r="X147">
        <v>26.8</v>
      </c>
    </row>
    <row r="148" spans="1:24" x14ac:dyDescent="0.25">
      <c r="A148" s="127" t="s">
        <v>276</v>
      </c>
      <c r="B148" s="153"/>
      <c r="C148" s="153">
        <v>25</v>
      </c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4">
        <f>COUNT(B148:V148)</f>
        <v>1</v>
      </c>
      <c r="X148">
        <v>25</v>
      </c>
    </row>
    <row r="149" spans="1:24" x14ac:dyDescent="0.25">
      <c r="A149" s="127" t="s">
        <v>291</v>
      </c>
      <c r="B149" s="153"/>
      <c r="C149" s="153">
        <v>19.7</v>
      </c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4">
        <f>COUNT(B149:V149)</f>
        <v>1</v>
      </c>
      <c r="X149">
        <v>19.7</v>
      </c>
    </row>
    <row r="150" spans="1:24" x14ac:dyDescent="0.25">
      <c r="A150" s="127" t="s">
        <v>340</v>
      </c>
      <c r="B150" s="153"/>
      <c r="C150" s="153"/>
      <c r="D150" s="153">
        <v>13.4</v>
      </c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4">
        <f>COUNT(B150:V150)</f>
        <v>1</v>
      </c>
      <c r="X150">
        <v>13.4</v>
      </c>
    </row>
    <row r="151" spans="1:24" x14ac:dyDescent="0.25">
      <c r="A151" s="127" t="s">
        <v>263</v>
      </c>
      <c r="B151" s="153">
        <v>26.4</v>
      </c>
      <c r="C151" s="203">
        <v>25.7</v>
      </c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4">
        <f>COUNT(B151:V151)</f>
        <v>2</v>
      </c>
      <c r="X151">
        <v>26.4</v>
      </c>
    </row>
    <row r="152" spans="1:24" x14ac:dyDescent="0.25">
      <c r="A152" s="127" t="s">
        <v>251</v>
      </c>
      <c r="B152" s="153">
        <v>27.8</v>
      </c>
      <c r="C152" s="153">
        <v>27.8</v>
      </c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4">
        <f>COUNT(B152:V152)</f>
        <v>2</v>
      </c>
      <c r="X152">
        <v>27.8</v>
      </c>
    </row>
    <row r="153" spans="1:24" x14ac:dyDescent="0.25">
      <c r="A153" s="127" t="s">
        <v>169</v>
      </c>
      <c r="B153" s="153">
        <v>30.2</v>
      </c>
      <c r="C153" s="153">
        <v>30.2</v>
      </c>
      <c r="D153" s="153">
        <v>30.2</v>
      </c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4">
        <f>COUNT(B153:V153)</f>
        <v>3</v>
      </c>
      <c r="X153">
        <v>30.2</v>
      </c>
    </row>
    <row r="154" spans="1:24" x14ac:dyDescent="0.25">
      <c r="A154" s="127" t="s">
        <v>223</v>
      </c>
      <c r="B154" s="153">
        <v>19</v>
      </c>
      <c r="C154" s="153">
        <v>19</v>
      </c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4">
        <f>COUNT(B154:V154)</f>
        <v>2</v>
      </c>
      <c r="X154">
        <v>19</v>
      </c>
    </row>
    <row r="155" spans="1:24" x14ac:dyDescent="0.25">
      <c r="A155" s="127" t="s">
        <v>162</v>
      </c>
      <c r="B155" s="153">
        <v>32.6</v>
      </c>
      <c r="C155" s="153">
        <v>32.6</v>
      </c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4">
        <f>COUNT(B155:V155)</f>
        <v>2</v>
      </c>
      <c r="X155">
        <v>32.6</v>
      </c>
    </row>
    <row r="156" spans="1:24" x14ac:dyDescent="0.25">
      <c r="A156" s="127" t="s">
        <v>329</v>
      </c>
      <c r="B156" s="153"/>
      <c r="C156" s="153">
        <v>44.7</v>
      </c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4">
        <f>COUNT(B156:V156)</f>
        <v>1</v>
      </c>
      <c r="X156">
        <v>44.7</v>
      </c>
    </row>
    <row r="157" spans="1:24" x14ac:dyDescent="0.25">
      <c r="A157" s="127" t="s">
        <v>347</v>
      </c>
      <c r="B157" s="153"/>
      <c r="C157" s="153"/>
      <c r="D157" s="153">
        <v>20.399999999999999</v>
      </c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4">
        <f>COUNT(B157:V157)</f>
        <v>1</v>
      </c>
      <c r="X157">
        <v>20.399999999999999</v>
      </c>
    </row>
    <row r="158" spans="1:24" x14ac:dyDescent="0.25">
      <c r="A158" s="127" t="s">
        <v>319</v>
      </c>
      <c r="B158" s="153"/>
      <c r="C158" s="153">
        <v>30.5</v>
      </c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4">
        <f>COUNT(B158:V158)</f>
        <v>1</v>
      </c>
      <c r="X158">
        <v>30.5</v>
      </c>
    </row>
    <row r="159" spans="1:24" x14ac:dyDescent="0.25">
      <c r="A159" s="127" t="s">
        <v>268</v>
      </c>
      <c r="B159" s="153">
        <v>27.6</v>
      </c>
      <c r="C159" s="153"/>
      <c r="D159" s="203">
        <v>27.5</v>
      </c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4">
        <f>COUNT(B159:V159)</f>
        <v>2</v>
      </c>
      <c r="X159">
        <v>27.6</v>
      </c>
    </row>
    <row r="160" spans="1:24" x14ac:dyDescent="0.25">
      <c r="A160" s="127" t="s">
        <v>232</v>
      </c>
      <c r="B160" s="153">
        <v>21.5</v>
      </c>
      <c r="C160" s="153"/>
      <c r="D160" s="153">
        <v>21.5</v>
      </c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4">
        <f>COUNT(B160:V160)</f>
        <v>2</v>
      </c>
      <c r="X160">
        <v>21.5</v>
      </c>
    </row>
    <row r="161" spans="1:24" x14ac:dyDescent="0.25">
      <c r="A161" s="127" t="s">
        <v>292</v>
      </c>
      <c r="B161" s="153"/>
      <c r="C161" s="153">
        <v>21</v>
      </c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4">
        <f>COUNT(B161:V161)</f>
        <v>1</v>
      </c>
      <c r="X161">
        <v>21</v>
      </c>
    </row>
    <row r="162" spans="1:24" x14ac:dyDescent="0.25">
      <c r="A162" s="127" t="s">
        <v>180</v>
      </c>
      <c r="B162" s="153">
        <v>24.9</v>
      </c>
      <c r="C162" s="153">
        <v>24.9</v>
      </c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4">
        <f>COUNT(B162:V162)</f>
        <v>2</v>
      </c>
      <c r="X162">
        <v>24.9</v>
      </c>
    </row>
    <row r="163" spans="1:24" x14ac:dyDescent="0.25">
      <c r="A163" s="127" t="s">
        <v>233</v>
      </c>
      <c r="B163" s="153">
        <v>21.2</v>
      </c>
      <c r="C163" s="202">
        <v>21.9</v>
      </c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4">
        <f>COUNT(B163:V163)</f>
        <v>2</v>
      </c>
      <c r="X163">
        <v>21.2</v>
      </c>
    </row>
    <row r="164" spans="1:24" x14ac:dyDescent="0.25">
      <c r="A164" s="127" t="s">
        <v>170</v>
      </c>
      <c r="B164" s="153">
        <v>35.299999999999997</v>
      </c>
      <c r="C164" s="153">
        <v>35.299999999999997</v>
      </c>
      <c r="D164" s="203">
        <v>34.200000000000003</v>
      </c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4">
        <f>COUNT(B164:V164)</f>
        <v>3</v>
      </c>
      <c r="X164">
        <v>35.299999999999997</v>
      </c>
    </row>
    <row r="165" spans="1:24" x14ac:dyDescent="0.25">
      <c r="A165" s="127" t="s">
        <v>193</v>
      </c>
      <c r="B165" s="153">
        <v>51.8</v>
      </c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4">
        <f>COUNT(B165:V165)</f>
        <v>1</v>
      </c>
      <c r="X165">
        <v>51.8</v>
      </c>
    </row>
    <row r="166" spans="1:24" x14ac:dyDescent="0.25">
      <c r="A166" s="127" t="s">
        <v>174</v>
      </c>
      <c r="B166" s="153">
        <v>25.3</v>
      </c>
      <c r="C166" s="153"/>
      <c r="D166" s="153">
        <v>25.3</v>
      </c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4">
        <f>COUNT(B166:V166)</f>
        <v>2</v>
      </c>
      <c r="X166">
        <v>25.3</v>
      </c>
    </row>
    <row r="167" spans="1:24" x14ac:dyDescent="0.25">
      <c r="A167" s="127" t="s">
        <v>226</v>
      </c>
      <c r="B167" s="153">
        <v>22.1</v>
      </c>
      <c r="C167" s="153">
        <v>22.1</v>
      </c>
      <c r="D167" s="153">
        <v>22.1</v>
      </c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4">
        <f>COUNT(B167:V167)</f>
        <v>3</v>
      </c>
      <c r="X167">
        <v>22.1</v>
      </c>
    </row>
    <row r="168" spans="1:24" x14ac:dyDescent="0.25">
      <c r="A168" s="127" t="s">
        <v>366</v>
      </c>
      <c r="B168" s="153"/>
      <c r="C168" s="153"/>
      <c r="D168" s="153">
        <v>29.4</v>
      </c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4">
        <f>COUNT(B168:V168)</f>
        <v>1</v>
      </c>
      <c r="X168">
        <v>29.4</v>
      </c>
    </row>
    <row r="169" spans="1:24" x14ac:dyDescent="0.25">
      <c r="A169" s="127" t="s">
        <v>203</v>
      </c>
      <c r="B169" s="153">
        <v>13.7</v>
      </c>
      <c r="C169" s="153">
        <v>13.7</v>
      </c>
      <c r="D169" s="153">
        <v>13.7</v>
      </c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4">
        <f>COUNT(B169:V169)</f>
        <v>3</v>
      </c>
      <c r="X169">
        <v>13.7</v>
      </c>
    </row>
    <row r="170" spans="1:24" x14ac:dyDescent="0.25">
      <c r="A170" s="127" t="s">
        <v>177</v>
      </c>
      <c r="B170" s="153">
        <v>18.100000000000001</v>
      </c>
      <c r="C170" s="153">
        <v>18.100000000000001</v>
      </c>
      <c r="D170" s="153">
        <v>18.100000000000001</v>
      </c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4">
        <f>COUNT(B170:V170)</f>
        <v>3</v>
      </c>
      <c r="X170">
        <v>18.100000000000001</v>
      </c>
    </row>
    <row r="171" spans="1:24" x14ac:dyDescent="0.25">
      <c r="A171" s="127" t="s">
        <v>131</v>
      </c>
      <c r="B171" s="153">
        <v>19.7</v>
      </c>
      <c r="C171" s="153">
        <v>19.7</v>
      </c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4">
        <f>COUNT(B171:V171)</f>
        <v>2</v>
      </c>
      <c r="X171">
        <v>19.7</v>
      </c>
    </row>
    <row r="172" spans="1:24" x14ac:dyDescent="0.25">
      <c r="A172" s="127" t="s">
        <v>363</v>
      </c>
      <c r="B172" s="153"/>
      <c r="C172" s="153"/>
      <c r="D172" s="153">
        <v>19.399999999999999</v>
      </c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4">
        <f>COUNT(B172:V172)</f>
        <v>1</v>
      </c>
      <c r="X172">
        <v>19.399999999999999</v>
      </c>
    </row>
    <row r="173" spans="1:24" x14ac:dyDescent="0.25">
      <c r="A173" s="127" t="s">
        <v>196</v>
      </c>
      <c r="B173" s="153">
        <v>17.100000000000001</v>
      </c>
      <c r="C173" s="203">
        <v>16</v>
      </c>
      <c r="D173" s="203">
        <v>16.399999999999999</v>
      </c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4">
        <f>COUNT(B173:V173)</f>
        <v>3</v>
      </c>
      <c r="X173">
        <v>17.100000000000001</v>
      </c>
    </row>
    <row r="174" spans="1:24" x14ac:dyDescent="0.25">
      <c r="A174" s="127" t="s">
        <v>225</v>
      </c>
      <c r="B174" s="153">
        <v>22.1</v>
      </c>
      <c r="C174" s="153">
        <v>22.1</v>
      </c>
      <c r="D174" s="153">
        <v>22.1</v>
      </c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4">
        <f>COUNT(B174:V174)</f>
        <v>3</v>
      </c>
      <c r="X174">
        <v>22.1</v>
      </c>
    </row>
    <row r="175" spans="1:24" x14ac:dyDescent="0.25">
      <c r="A175" s="127" t="s">
        <v>278</v>
      </c>
      <c r="B175" s="153"/>
      <c r="C175" s="153">
        <v>24.3</v>
      </c>
      <c r="D175" s="153">
        <v>24.3</v>
      </c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4">
        <f>COUNT(B175:V175)</f>
        <v>2</v>
      </c>
      <c r="X175">
        <v>24.3</v>
      </c>
    </row>
    <row r="176" spans="1:24" x14ac:dyDescent="0.25">
      <c r="A176" s="127" t="s">
        <v>238</v>
      </c>
      <c r="B176" s="153">
        <v>25.3</v>
      </c>
      <c r="C176" s="153"/>
      <c r="D176" s="153">
        <v>25.3</v>
      </c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4">
        <f>COUNT(B176:V176)</f>
        <v>2</v>
      </c>
      <c r="X176">
        <v>25.3</v>
      </c>
    </row>
    <row r="177" spans="1:24" x14ac:dyDescent="0.25">
      <c r="A177" s="127" t="s">
        <v>229</v>
      </c>
      <c r="B177" s="153">
        <v>19.899999999999999</v>
      </c>
      <c r="C177" s="153"/>
      <c r="D177" s="153">
        <v>19.899999999999999</v>
      </c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4">
        <f>COUNT(B177:V177)</f>
        <v>2</v>
      </c>
      <c r="X177">
        <v>19.899999999999999</v>
      </c>
    </row>
    <row r="178" spans="1:24" x14ac:dyDescent="0.25">
      <c r="A178" s="127" t="s">
        <v>175</v>
      </c>
      <c r="B178" s="153">
        <v>17.7</v>
      </c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4">
        <f>COUNT(B178:V178)</f>
        <v>1</v>
      </c>
      <c r="X178">
        <v>17.7</v>
      </c>
    </row>
    <row r="179" spans="1:24" x14ac:dyDescent="0.25">
      <c r="A179" s="127" t="s">
        <v>279</v>
      </c>
      <c r="B179" s="153"/>
      <c r="C179" s="153">
        <v>27.5</v>
      </c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4">
        <f>COUNT(B179:V179)</f>
        <v>1</v>
      </c>
      <c r="X179">
        <v>27.5</v>
      </c>
    </row>
    <row r="180" spans="1:24" x14ac:dyDescent="0.25">
      <c r="A180" s="127" t="s">
        <v>127</v>
      </c>
      <c r="B180" s="153">
        <v>9.1999999999999993</v>
      </c>
      <c r="C180" s="153">
        <v>9.1999999999999993</v>
      </c>
      <c r="D180" s="153">
        <v>9.1999999999999993</v>
      </c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4">
        <f>COUNT(B180:V180)</f>
        <v>3</v>
      </c>
      <c r="X180">
        <v>9.1999999999999993</v>
      </c>
    </row>
    <row r="181" spans="1:24" x14ac:dyDescent="0.25">
      <c r="A181" s="127" t="s">
        <v>308</v>
      </c>
      <c r="B181" s="153"/>
      <c r="C181" s="153">
        <v>16.899999999999999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4">
        <f>COUNT(B181:V181)</f>
        <v>1</v>
      </c>
      <c r="X181">
        <v>16.899999999999999</v>
      </c>
    </row>
    <row r="182" spans="1:24" x14ac:dyDescent="0.25">
      <c r="A182" s="127" t="s">
        <v>282</v>
      </c>
      <c r="B182" s="153"/>
      <c r="C182" s="153">
        <v>50.8</v>
      </c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4">
        <f>COUNT(B182:V182)</f>
        <v>1</v>
      </c>
      <c r="X182">
        <v>50.8</v>
      </c>
    </row>
    <row r="183" spans="1:24" x14ac:dyDescent="0.25">
      <c r="A183" s="127" t="s">
        <v>304</v>
      </c>
      <c r="B183" s="153"/>
      <c r="C183" s="153">
        <v>33.9</v>
      </c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4">
        <f>COUNT(B183:V183)</f>
        <v>1</v>
      </c>
      <c r="X183">
        <v>33.9</v>
      </c>
    </row>
    <row r="184" spans="1:24" x14ac:dyDescent="0.25">
      <c r="A184" s="127" t="s">
        <v>210</v>
      </c>
      <c r="B184" s="153">
        <v>19.399999999999999</v>
      </c>
      <c r="C184" s="153"/>
      <c r="D184" s="202">
        <v>19.600000000000001</v>
      </c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4">
        <f>COUNT(B184:V184)</f>
        <v>2</v>
      </c>
      <c r="X184">
        <v>19.399999999999999</v>
      </c>
    </row>
    <row r="185" spans="1:24" x14ac:dyDescent="0.25">
      <c r="A185" s="127" t="s">
        <v>103</v>
      </c>
      <c r="B185" s="153"/>
      <c r="C185" s="153"/>
      <c r="D185" s="153">
        <v>24.3</v>
      </c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4">
        <f>COUNT(B185:V185)</f>
        <v>1</v>
      </c>
      <c r="X185">
        <v>24.3</v>
      </c>
    </row>
    <row r="186" spans="1:24" x14ac:dyDescent="0.25">
      <c r="A186" s="127" t="s">
        <v>367</v>
      </c>
      <c r="B186" s="153"/>
      <c r="C186" s="153"/>
      <c r="D186" s="153">
        <v>27</v>
      </c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4">
        <f>COUNT(B186:V186)</f>
        <v>1</v>
      </c>
      <c r="X186">
        <v>27</v>
      </c>
    </row>
    <row r="187" spans="1:24" x14ac:dyDescent="0.25">
      <c r="A187" s="127" t="s">
        <v>155</v>
      </c>
      <c r="B187" s="153">
        <v>25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4">
        <f>COUNT(B187:V187)</f>
        <v>1</v>
      </c>
      <c r="X187">
        <v>25</v>
      </c>
    </row>
    <row r="188" spans="1:24" x14ac:dyDescent="0.25">
      <c r="A188" s="127" t="s">
        <v>186</v>
      </c>
      <c r="B188" s="153">
        <v>42</v>
      </c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4">
        <f>COUNT(B188:V188)</f>
        <v>1</v>
      </c>
      <c r="X188">
        <v>42</v>
      </c>
    </row>
    <row r="189" spans="1:24" x14ac:dyDescent="0.25">
      <c r="A189" s="127" t="s">
        <v>271</v>
      </c>
      <c r="B189" s="153">
        <v>30.9</v>
      </c>
      <c r="C189" s="153">
        <v>30.9</v>
      </c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4">
        <f>COUNT(B189:V189)</f>
        <v>2</v>
      </c>
      <c r="X189">
        <v>30.9</v>
      </c>
    </row>
    <row r="190" spans="1:24" x14ac:dyDescent="0.25">
      <c r="A190" s="127" t="s">
        <v>345</v>
      </c>
      <c r="B190" s="153"/>
      <c r="C190" s="153"/>
      <c r="D190" s="153">
        <v>20.6</v>
      </c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4">
        <f>COUNT(B190:V190)</f>
        <v>1</v>
      </c>
      <c r="X190">
        <v>20.6</v>
      </c>
    </row>
    <row r="191" spans="1:24" x14ac:dyDescent="0.25">
      <c r="A191" s="127" t="s">
        <v>242</v>
      </c>
      <c r="B191" s="153">
        <v>27.2</v>
      </c>
      <c r="C191" s="202">
        <v>27.8</v>
      </c>
      <c r="D191" s="202">
        <v>28.5</v>
      </c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4">
        <f>COUNT(B191:V191)</f>
        <v>3</v>
      </c>
      <c r="X191">
        <v>27.2</v>
      </c>
    </row>
    <row r="192" spans="1:24" x14ac:dyDescent="0.25">
      <c r="A192" s="127" t="s">
        <v>267</v>
      </c>
      <c r="B192" s="153">
        <v>30.7</v>
      </c>
      <c r="C192" s="202">
        <v>31.3</v>
      </c>
      <c r="D192" s="203">
        <v>29.4</v>
      </c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4">
        <f>COUNT(B192:V192)</f>
        <v>3</v>
      </c>
      <c r="X192">
        <v>30.7</v>
      </c>
    </row>
    <row r="193" spans="1:24" x14ac:dyDescent="0.25">
      <c r="A193" s="127" t="s">
        <v>199</v>
      </c>
      <c r="B193" s="153">
        <v>15.8</v>
      </c>
      <c r="C193" s="153">
        <v>15.8</v>
      </c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4">
        <f>COUNT(B193:V193)</f>
        <v>2</v>
      </c>
      <c r="X193">
        <v>15.8</v>
      </c>
    </row>
    <row r="194" spans="1:24" x14ac:dyDescent="0.25">
      <c r="A194" s="127" t="s">
        <v>294</v>
      </c>
      <c r="B194" s="153"/>
      <c r="C194" s="153">
        <v>23.4</v>
      </c>
      <c r="D194" s="153">
        <v>23.4</v>
      </c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4">
        <f>COUNT(B194:V194)</f>
        <v>2</v>
      </c>
      <c r="X194">
        <v>23.4</v>
      </c>
    </row>
    <row r="195" spans="1:24" x14ac:dyDescent="0.25">
      <c r="A195" s="127" t="s">
        <v>334</v>
      </c>
      <c r="B195" s="153"/>
      <c r="C195" s="153"/>
      <c r="D195" s="153">
        <v>14.4</v>
      </c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4">
        <f>COUNT(B195:V195)</f>
        <v>1</v>
      </c>
      <c r="X195">
        <v>14.4</v>
      </c>
    </row>
    <row r="196" spans="1:24" x14ac:dyDescent="0.25">
      <c r="A196" s="127" t="s">
        <v>354</v>
      </c>
      <c r="B196" s="153"/>
      <c r="C196" s="153"/>
      <c r="D196" s="153">
        <v>32.799999999999997</v>
      </c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4">
        <f>COUNT(B196:V196)</f>
        <v>1</v>
      </c>
      <c r="X196">
        <v>32.799999999999997</v>
      </c>
    </row>
    <row r="197" spans="1:24" x14ac:dyDescent="0.25">
      <c r="A197" s="127" t="s">
        <v>318</v>
      </c>
      <c r="B197" s="153"/>
      <c r="C197" s="153">
        <v>24.1</v>
      </c>
      <c r="D197" s="153">
        <v>24.1</v>
      </c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4">
        <f>COUNT(B197:V197)</f>
        <v>2</v>
      </c>
      <c r="X197">
        <v>24.1</v>
      </c>
    </row>
    <row r="198" spans="1:24" x14ac:dyDescent="0.25">
      <c r="A198" s="127" t="s">
        <v>289</v>
      </c>
      <c r="B198" s="153"/>
      <c r="C198" s="153">
        <v>16.600000000000001</v>
      </c>
      <c r="D198" s="202">
        <v>16.7</v>
      </c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4">
        <f>COUNT(B198:V198)</f>
        <v>2</v>
      </c>
      <c r="X198">
        <v>16.600000000000001</v>
      </c>
    </row>
    <row r="199" spans="1:24" x14ac:dyDescent="0.25">
      <c r="A199" s="127" t="s">
        <v>321</v>
      </c>
      <c r="B199" s="153"/>
      <c r="C199" s="153">
        <v>28</v>
      </c>
      <c r="D199" s="153">
        <v>28</v>
      </c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4">
        <f>COUNT(B199:V199)</f>
        <v>2</v>
      </c>
      <c r="X199">
        <v>28</v>
      </c>
    </row>
    <row r="200" spans="1:24" x14ac:dyDescent="0.25">
      <c r="A200" s="127" t="s">
        <v>262</v>
      </c>
      <c r="B200" s="153">
        <v>29.4</v>
      </c>
      <c r="C200" s="153">
        <v>29.4</v>
      </c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4">
        <f>COUNT(B200:V200)</f>
        <v>2</v>
      </c>
      <c r="X200">
        <v>29.4</v>
      </c>
    </row>
    <row r="201" spans="1:24" x14ac:dyDescent="0.25">
      <c r="A201" s="127" t="s">
        <v>296</v>
      </c>
      <c r="B201" s="153"/>
      <c r="C201" s="153">
        <v>26.6</v>
      </c>
      <c r="D201" s="202">
        <v>26.7</v>
      </c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4">
        <f>COUNT(B201:V201)</f>
        <v>2</v>
      </c>
      <c r="X201">
        <v>26.6</v>
      </c>
    </row>
    <row r="202" spans="1:24" x14ac:dyDescent="0.25">
      <c r="A202" s="127" t="s">
        <v>284</v>
      </c>
      <c r="B202" s="153"/>
      <c r="C202" s="153">
        <v>13.6</v>
      </c>
      <c r="D202" s="202">
        <v>14.5</v>
      </c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4">
        <f>COUNT(B202:V202)</f>
        <v>2</v>
      </c>
      <c r="X202">
        <v>13.6</v>
      </c>
    </row>
    <row r="203" spans="1:24" x14ac:dyDescent="0.25">
      <c r="A203" s="127" t="s">
        <v>341</v>
      </c>
      <c r="B203" s="153"/>
      <c r="C203" s="153"/>
      <c r="D203" s="153">
        <v>17.600000000000001</v>
      </c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4">
        <f>COUNT(B203:V203)</f>
        <v>1</v>
      </c>
      <c r="X203">
        <v>17.600000000000001</v>
      </c>
    </row>
    <row r="204" spans="1:24" x14ac:dyDescent="0.25">
      <c r="A204" s="127" t="s">
        <v>204</v>
      </c>
      <c r="B204" s="153">
        <v>16</v>
      </c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4">
        <f>COUNT(B204:V204)</f>
        <v>1</v>
      </c>
      <c r="X204">
        <v>16</v>
      </c>
    </row>
    <row r="205" spans="1:24" x14ac:dyDescent="0.25">
      <c r="A205" s="127" t="s">
        <v>301</v>
      </c>
      <c r="B205" s="153"/>
      <c r="C205" s="153">
        <v>34.1</v>
      </c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4">
        <f>COUNT(B205:V205)</f>
        <v>1</v>
      </c>
      <c r="X205">
        <v>34.1</v>
      </c>
    </row>
    <row r="206" spans="1:24" x14ac:dyDescent="0.25">
      <c r="A206" s="127" t="s">
        <v>338</v>
      </c>
      <c r="B206" s="153"/>
      <c r="C206" s="153"/>
      <c r="D206" s="153">
        <v>11.9</v>
      </c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4">
        <f>COUNT(B206:V206)</f>
        <v>1</v>
      </c>
      <c r="X206">
        <v>11.9</v>
      </c>
    </row>
    <row r="207" spans="1:24" x14ac:dyDescent="0.25">
      <c r="A207" s="127" t="s">
        <v>96</v>
      </c>
      <c r="B207" s="153"/>
      <c r="C207" s="153">
        <v>12.6</v>
      </c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4">
        <f>COUNT(B207:V207)</f>
        <v>1</v>
      </c>
      <c r="X207">
        <v>12.6</v>
      </c>
    </row>
    <row r="208" spans="1:24" x14ac:dyDescent="0.25">
      <c r="A208" s="127" t="s">
        <v>351</v>
      </c>
      <c r="B208" s="153"/>
      <c r="C208" s="153"/>
      <c r="D208" s="153">
        <v>27.4</v>
      </c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4">
        <f>COUNT(B208:V208)</f>
        <v>1</v>
      </c>
      <c r="X208">
        <v>27.4</v>
      </c>
    </row>
    <row r="209" spans="1:24" x14ac:dyDescent="0.25">
      <c r="A209" s="127" t="s">
        <v>95</v>
      </c>
      <c r="B209" s="153"/>
      <c r="C209" s="153"/>
      <c r="D209" s="153">
        <v>17.8</v>
      </c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4">
        <f>COUNT(B209:V209)</f>
        <v>1</v>
      </c>
      <c r="X209">
        <v>17.8</v>
      </c>
    </row>
    <row r="210" spans="1:24" x14ac:dyDescent="0.25">
      <c r="A210" s="127" t="s">
        <v>143</v>
      </c>
      <c r="B210" s="153">
        <v>29.5</v>
      </c>
      <c r="C210" s="153">
        <v>29.5</v>
      </c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4">
        <f>COUNT(B210:V210)</f>
        <v>2</v>
      </c>
      <c r="X210">
        <v>29.5</v>
      </c>
    </row>
    <row r="211" spans="1:24" x14ac:dyDescent="0.25">
      <c r="A211" s="127" t="s">
        <v>222</v>
      </c>
      <c r="B211" s="153">
        <v>23.7</v>
      </c>
      <c r="C211" s="203">
        <v>22.6</v>
      </c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4">
        <f>COUNT(B211:V211)</f>
        <v>2</v>
      </c>
      <c r="X211">
        <v>23.7</v>
      </c>
    </row>
    <row r="212" spans="1:24" x14ac:dyDescent="0.25">
      <c r="A212" s="127" t="s">
        <v>311</v>
      </c>
      <c r="B212" s="153"/>
      <c r="C212" s="153">
        <v>43.3</v>
      </c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4">
        <f>COUNT(B212:V212)</f>
        <v>1</v>
      </c>
      <c r="X212">
        <v>43.3</v>
      </c>
    </row>
    <row r="213" spans="1:24" x14ac:dyDescent="0.25">
      <c r="A213" s="127" t="s">
        <v>280</v>
      </c>
      <c r="B213" s="153"/>
      <c r="C213" s="153">
        <v>39.9</v>
      </c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4">
        <f>COUNT(B213:V213)</f>
        <v>1</v>
      </c>
      <c r="X213">
        <v>39.9</v>
      </c>
    </row>
    <row r="214" spans="1:24" x14ac:dyDescent="0.25">
      <c r="A214" s="127" t="s">
        <v>302</v>
      </c>
      <c r="B214" s="153"/>
      <c r="C214" s="153">
        <v>25.1</v>
      </c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4">
        <f>COUNT(B214:V214)</f>
        <v>1</v>
      </c>
      <c r="X214">
        <v>25.1</v>
      </c>
    </row>
    <row r="215" spans="1:24" x14ac:dyDescent="0.25">
      <c r="A215" s="127" t="s">
        <v>126</v>
      </c>
      <c r="B215" s="153">
        <v>15.1</v>
      </c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4">
        <f>COUNT(B215:V215)</f>
        <v>1</v>
      </c>
      <c r="X215">
        <v>15.1</v>
      </c>
    </row>
    <row r="216" spans="1:24" x14ac:dyDescent="0.25">
      <c r="A216" s="127" t="s">
        <v>303</v>
      </c>
      <c r="B216" s="153"/>
      <c r="C216" s="153">
        <v>54</v>
      </c>
      <c r="D216" s="203">
        <v>48</v>
      </c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4">
        <f>COUNT(B216:V216)</f>
        <v>2</v>
      </c>
      <c r="X216">
        <v>54</v>
      </c>
    </row>
    <row r="217" spans="1:24" x14ac:dyDescent="0.25">
      <c r="A217" s="127" t="s">
        <v>353</v>
      </c>
      <c r="B217" s="153"/>
      <c r="C217" s="153"/>
      <c r="D217" s="153">
        <v>26.5</v>
      </c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4">
        <f>COUNT(B217:V217)</f>
        <v>1</v>
      </c>
      <c r="X217">
        <v>26.5</v>
      </c>
    </row>
    <row r="218" spans="1:24" x14ac:dyDescent="0.25">
      <c r="A218" s="127" t="s">
        <v>337</v>
      </c>
      <c r="B218" s="153"/>
      <c r="C218" s="153"/>
      <c r="D218" s="153">
        <v>14.9</v>
      </c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4">
        <f>COUNT(B218:V218)</f>
        <v>1</v>
      </c>
      <c r="X218">
        <v>14.9</v>
      </c>
    </row>
    <row r="219" spans="1:24" x14ac:dyDescent="0.25">
      <c r="A219" s="127" t="s">
        <v>297</v>
      </c>
      <c r="B219" s="153"/>
      <c r="C219" s="153">
        <v>24</v>
      </c>
      <c r="D219" s="202">
        <v>24.1</v>
      </c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4">
        <f>COUNT(B219:V219)</f>
        <v>2</v>
      </c>
      <c r="X219">
        <v>24</v>
      </c>
    </row>
    <row r="220" spans="1:24" x14ac:dyDescent="0.25">
      <c r="A220" s="127" t="s">
        <v>370</v>
      </c>
      <c r="B220" s="153"/>
      <c r="C220" s="153"/>
      <c r="D220" s="153">
        <v>54</v>
      </c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4">
        <f>COUNT(B220:V220)</f>
        <v>1</v>
      </c>
      <c r="X220">
        <v>54</v>
      </c>
    </row>
    <row r="221" spans="1:24" x14ac:dyDescent="0.25">
      <c r="A221" s="127" t="s">
        <v>240</v>
      </c>
      <c r="B221" s="153">
        <v>30.2</v>
      </c>
      <c r="C221" s="153">
        <v>30.2</v>
      </c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4">
        <f>COUNT(B221:V221)</f>
        <v>2</v>
      </c>
      <c r="X221">
        <v>30.2</v>
      </c>
    </row>
    <row r="222" spans="1:24" x14ac:dyDescent="0.25">
      <c r="A222" s="127" t="s">
        <v>252</v>
      </c>
      <c r="B222" s="153">
        <v>32.700000000000003</v>
      </c>
      <c r="C222" s="203">
        <v>31.5</v>
      </c>
      <c r="D222" s="203">
        <v>31.2</v>
      </c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4">
        <f>COUNT(B222:V222)</f>
        <v>3</v>
      </c>
      <c r="X222">
        <v>32.700000000000003</v>
      </c>
    </row>
    <row r="223" spans="1:24" x14ac:dyDescent="0.25">
      <c r="A223" s="127" t="s">
        <v>273</v>
      </c>
      <c r="B223" s="153">
        <v>36.5</v>
      </c>
      <c r="C223" s="153">
        <v>36.5</v>
      </c>
      <c r="D223" s="202">
        <v>37</v>
      </c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4">
        <f>COUNT(B223:V223)</f>
        <v>3</v>
      </c>
      <c r="X223">
        <v>36.5</v>
      </c>
    </row>
    <row r="224" spans="1:24" x14ac:dyDescent="0.25">
      <c r="A224" s="127" t="s">
        <v>208</v>
      </c>
      <c r="B224" s="153">
        <v>14.8</v>
      </c>
      <c r="C224" s="153"/>
      <c r="D224" s="153">
        <v>14.8</v>
      </c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4">
        <f>COUNT(B224:V224)</f>
        <v>2</v>
      </c>
      <c r="X224">
        <v>14.8</v>
      </c>
    </row>
    <row r="225" spans="1:24" x14ac:dyDescent="0.25">
      <c r="A225" s="127" t="s">
        <v>327</v>
      </c>
      <c r="B225" s="153"/>
      <c r="C225" s="153">
        <v>30.3</v>
      </c>
      <c r="D225" s="153">
        <v>30.3</v>
      </c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4">
        <f>COUNT(B225:V225)</f>
        <v>2</v>
      </c>
      <c r="X225">
        <v>30.3</v>
      </c>
    </row>
    <row r="226" spans="1:24" x14ac:dyDescent="0.25">
      <c r="A226" s="127" t="s">
        <v>158</v>
      </c>
      <c r="B226" s="153">
        <v>31.8</v>
      </c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4">
        <f>COUNT(B226:V226)</f>
        <v>1</v>
      </c>
      <c r="X226">
        <v>31.8</v>
      </c>
    </row>
    <row r="227" spans="1:24" x14ac:dyDescent="0.25">
      <c r="A227" s="127" t="s">
        <v>120</v>
      </c>
      <c r="B227" s="153">
        <v>15.5</v>
      </c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4">
        <f>COUNT(B227:V227)</f>
        <v>1</v>
      </c>
      <c r="X227">
        <v>15.5</v>
      </c>
    </row>
    <row r="228" spans="1:24" x14ac:dyDescent="0.25">
      <c r="A228" s="127" t="s">
        <v>86</v>
      </c>
      <c r="B228" s="153">
        <v>20.7</v>
      </c>
      <c r="C228" s="202">
        <v>20.9</v>
      </c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4">
        <f>COUNT(B228:V228)</f>
        <v>2</v>
      </c>
      <c r="X228">
        <v>20.7</v>
      </c>
    </row>
    <row r="229" spans="1:24" x14ac:dyDescent="0.25">
      <c r="A229" s="127" t="s">
        <v>87</v>
      </c>
      <c r="B229" s="153">
        <v>28.5</v>
      </c>
      <c r="C229" s="153">
        <v>28.5</v>
      </c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4">
        <f>COUNT(B229:V229)</f>
        <v>2</v>
      </c>
      <c r="X229">
        <v>28.5</v>
      </c>
    </row>
    <row r="230" spans="1:24" x14ac:dyDescent="0.25">
      <c r="A230" s="127" t="s">
        <v>100</v>
      </c>
      <c r="B230" s="153"/>
      <c r="C230" s="153">
        <v>39.299999999999997</v>
      </c>
      <c r="D230" s="203">
        <v>38.4</v>
      </c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4">
        <f>COUNT(B230:V230)</f>
        <v>2</v>
      </c>
      <c r="X230">
        <v>39.299999999999997</v>
      </c>
    </row>
    <row r="231" spans="1:24" x14ac:dyDescent="0.25">
      <c r="A231" s="127" t="s">
        <v>102</v>
      </c>
      <c r="B231" s="153"/>
      <c r="C231" s="153">
        <v>30.5</v>
      </c>
      <c r="D231" s="202">
        <v>30.8</v>
      </c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4">
        <f>COUNT(B231:V231)</f>
        <v>2</v>
      </c>
      <c r="X231">
        <v>30.5</v>
      </c>
    </row>
    <row r="232" spans="1:24" x14ac:dyDescent="0.25">
      <c r="A232" s="127" t="s">
        <v>195</v>
      </c>
      <c r="B232" s="153">
        <v>15</v>
      </c>
      <c r="C232" s="153">
        <v>15</v>
      </c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4">
        <f>COUNT(B232:V232)</f>
        <v>2</v>
      </c>
      <c r="X232">
        <v>15</v>
      </c>
    </row>
    <row r="233" spans="1:24" x14ac:dyDescent="0.25">
      <c r="A233" s="127" t="s">
        <v>264</v>
      </c>
      <c r="B233" s="153">
        <v>35.9</v>
      </c>
      <c r="C233" s="153">
        <v>35.9</v>
      </c>
      <c r="D233" s="153">
        <v>35.9</v>
      </c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4">
        <f>COUNT(B233:V233)</f>
        <v>3</v>
      </c>
      <c r="X233">
        <v>35.9</v>
      </c>
    </row>
    <row r="234" spans="1:24" x14ac:dyDescent="0.25">
      <c r="A234" s="127" t="s">
        <v>220</v>
      </c>
      <c r="B234" s="153">
        <v>20.2</v>
      </c>
      <c r="C234" s="153">
        <v>20.2</v>
      </c>
      <c r="D234" s="202">
        <v>20.5</v>
      </c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4">
        <f>COUNT(B234:V234)</f>
        <v>3</v>
      </c>
      <c r="X234">
        <v>20.2</v>
      </c>
    </row>
    <row r="235" spans="1:24" x14ac:dyDescent="0.25">
      <c r="A235" s="127" t="s">
        <v>182</v>
      </c>
      <c r="B235" s="153">
        <v>21.5</v>
      </c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4">
        <f>COUNT(B235:V235)</f>
        <v>1</v>
      </c>
      <c r="X235">
        <v>21.5</v>
      </c>
    </row>
    <row r="236" spans="1:24" x14ac:dyDescent="0.25">
      <c r="A236" s="127" t="s">
        <v>265</v>
      </c>
      <c r="B236" s="153">
        <v>27.1</v>
      </c>
      <c r="C236" s="153">
        <v>27.1</v>
      </c>
      <c r="D236" s="202">
        <v>27.2</v>
      </c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4">
        <f>COUNT(B236:V236)</f>
        <v>3</v>
      </c>
      <c r="X236">
        <v>27.1</v>
      </c>
    </row>
    <row r="237" spans="1:24" x14ac:dyDescent="0.25">
      <c r="A237" s="127" t="s">
        <v>355</v>
      </c>
      <c r="B237" s="153"/>
      <c r="C237" s="153"/>
      <c r="D237" s="153">
        <v>42</v>
      </c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4">
        <f>COUNT(B237:V237)</f>
        <v>1</v>
      </c>
      <c r="X237">
        <v>42</v>
      </c>
    </row>
    <row r="238" spans="1:24" x14ac:dyDescent="0.25">
      <c r="A238" s="127" t="s">
        <v>272</v>
      </c>
      <c r="B238" s="153">
        <v>29.5</v>
      </c>
      <c r="C238" s="153">
        <v>29.5</v>
      </c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4">
        <f>COUNT(B238:V238)</f>
        <v>2</v>
      </c>
      <c r="X238">
        <v>29.5</v>
      </c>
    </row>
    <row r="239" spans="1:24" x14ac:dyDescent="0.25">
      <c r="A239" s="127" t="s">
        <v>310</v>
      </c>
      <c r="B239" s="153"/>
      <c r="C239" s="153">
        <v>32.299999999999997</v>
      </c>
      <c r="D239" s="202">
        <v>32.6</v>
      </c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4">
        <f>COUNT(B239:V239)</f>
        <v>2</v>
      </c>
      <c r="X239">
        <v>32.299999999999997</v>
      </c>
    </row>
    <row r="240" spans="1:24" x14ac:dyDescent="0.25">
      <c r="A240" s="127" t="s">
        <v>168</v>
      </c>
      <c r="B240" s="153">
        <v>24.8</v>
      </c>
      <c r="C240" s="202">
        <v>25.6</v>
      </c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4">
        <f>COUNT(B240:V240)</f>
        <v>2</v>
      </c>
      <c r="X240">
        <v>24.8</v>
      </c>
    </row>
    <row r="241" spans="1:24" x14ac:dyDescent="0.25">
      <c r="A241" s="127" t="s">
        <v>326</v>
      </c>
      <c r="B241" s="153"/>
      <c r="C241" s="153">
        <v>26.1</v>
      </c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4">
        <f>COUNT(B241:V241)</f>
        <v>1</v>
      </c>
      <c r="X241">
        <v>26.1</v>
      </c>
    </row>
    <row r="242" spans="1:24" x14ac:dyDescent="0.25">
      <c r="A242" s="127" t="s">
        <v>368</v>
      </c>
      <c r="B242" s="153"/>
      <c r="C242" s="153"/>
      <c r="D242" s="153">
        <v>33</v>
      </c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4">
        <f>COUNT(B242:V242)</f>
        <v>1</v>
      </c>
      <c r="X242">
        <v>33</v>
      </c>
    </row>
    <row r="243" spans="1:24" x14ac:dyDescent="0.25">
      <c r="A243" s="127" t="s">
        <v>83</v>
      </c>
      <c r="B243" s="153">
        <v>12.7</v>
      </c>
      <c r="C243" s="153">
        <v>12.7</v>
      </c>
      <c r="D243" s="153">
        <v>12.7</v>
      </c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4">
        <f>COUNT(B243:V243)</f>
        <v>3</v>
      </c>
      <c r="X243">
        <v>12.7</v>
      </c>
    </row>
    <row r="244" spans="1:24" x14ac:dyDescent="0.25">
      <c r="A244" s="127" t="s">
        <v>84</v>
      </c>
      <c r="B244" s="153">
        <v>33.1</v>
      </c>
      <c r="C244" s="153">
        <v>33.1</v>
      </c>
      <c r="D244" s="153">
        <v>33.1</v>
      </c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4">
        <f>COUNT(B244:V244)</f>
        <v>3</v>
      </c>
      <c r="X244">
        <v>33.1</v>
      </c>
    </row>
    <row r="245" spans="1:24" x14ac:dyDescent="0.25">
      <c r="A245" s="127" t="s">
        <v>234</v>
      </c>
      <c r="B245" s="153">
        <v>27.8</v>
      </c>
      <c r="C245" s="153">
        <v>27.8</v>
      </c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4">
        <f>COUNT(B245:V245)</f>
        <v>2</v>
      </c>
      <c r="X245">
        <v>27.8</v>
      </c>
    </row>
    <row r="246" spans="1:24" x14ac:dyDescent="0.25">
      <c r="A246" s="127" t="s">
        <v>171</v>
      </c>
      <c r="B246" s="153">
        <v>21.5</v>
      </c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4">
        <f>COUNT(B246:V246)</f>
        <v>1</v>
      </c>
      <c r="X246">
        <v>21.5</v>
      </c>
    </row>
    <row r="247" spans="1:24" x14ac:dyDescent="0.25">
      <c r="A247" s="127" t="s">
        <v>117</v>
      </c>
      <c r="B247" s="153">
        <v>2.4</v>
      </c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4">
        <f>COUNT(B247:V247)</f>
        <v>1</v>
      </c>
      <c r="X247">
        <v>2.4</v>
      </c>
    </row>
    <row r="248" spans="1:24" x14ac:dyDescent="0.25">
      <c r="A248" s="127" t="s">
        <v>205</v>
      </c>
      <c r="B248" s="153">
        <v>11.9</v>
      </c>
      <c r="C248" s="153">
        <v>11.9</v>
      </c>
      <c r="D248" s="203">
        <v>11.5</v>
      </c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4">
        <f>COUNT(B248:V248)</f>
        <v>3</v>
      </c>
      <c r="X248">
        <v>11.9</v>
      </c>
    </row>
    <row r="249" spans="1:24" x14ac:dyDescent="0.25">
      <c r="A249" s="127" t="s">
        <v>332</v>
      </c>
      <c r="B249" s="153"/>
      <c r="C249" s="153"/>
      <c r="D249" s="153">
        <v>37.1</v>
      </c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4">
        <f>COUNT(B249:V249)</f>
        <v>1</v>
      </c>
      <c r="X249">
        <v>37.1</v>
      </c>
    </row>
    <row r="250" spans="1:24" x14ac:dyDescent="0.25">
      <c r="A250" s="127" t="s">
        <v>260</v>
      </c>
      <c r="B250" s="153">
        <v>25.6</v>
      </c>
      <c r="C250" s="153">
        <v>25.6</v>
      </c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4">
        <f>COUNT(B250:V250)</f>
        <v>2</v>
      </c>
      <c r="X250">
        <v>25.6</v>
      </c>
    </row>
    <row r="251" spans="1:24" x14ac:dyDescent="0.25">
      <c r="A251" s="127" t="s">
        <v>209</v>
      </c>
      <c r="B251" s="153">
        <v>15.3</v>
      </c>
      <c r="C251" s="153">
        <v>15.3</v>
      </c>
      <c r="D251" s="202">
        <v>16</v>
      </c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4">
        <f>COUNT(B251:V251)</f>
        <v>3</v>
      </c>
      <c r="X251">
        <v>15.3</v>
      </c>
    </row>
    <row r="252" spans="1:24" x14ac:dyDescent="0.25">
      <c r="A252" s="127" t="s">
        <v>121</v>
      </c>
      <c r="B252" s="153">
        <v>13.8</v>
      </c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4">
        <f>COUNT(B252:V252)</f>
        <v>1</v>
      </c>
      <c r="X252">
        <v>13.8</v>
      </c>
    </row>
    <row r="253" spans="1:24" x14ac:dyDescent="0.25">
      <c r="A253" s="127" t="s">
        <v>305</v>
      </c>
      <c r="B253" s="153"/>
      <c r="C253" s="153">
        <v>14.8</v>
      </c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4">
        <f>COUNT(B253:V253)</f>
        <v>1</v>
      </c>
      <c r="X253">
        <v>14.8</v>
      </c>
    </row>
    <row r="254" spans="1:24" x14ac:dyDescent="0.25">
      <c r="A254" s="127" t="s">
        <v>189</v>
      </c>
      <c r="B254" s="153">
        <v>31.2</v>
      </c>
      <c r="C254" s="153">
        <v>31.2</v>
      </c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4">
        <f>COUNT(B254:V254)</f>
        <v>2</v>
      </c>
      <c r="X254">
        <v>31.2</v>
      </c>
    </row>
    <row r="255" spans="1:24" x14ac:dyDescent="0.25">
      <c r="A255" s="127" t="s">
        <v>246</v>
      </c>
      <c r="B255" s="153">
        <v>25.5</v>
      </c>
      <c r="C255" s="153">
        <v>25.5</v>
      </c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4">
        <f>COUNT(B255:V255)</f>
        <v>2</v>
      </c>
      <c r="X255">
        <v>25.5</v>
      </c>
    </row>
    <row r="256" spans="1:24" x14ac:dyDescent="0.25">
      <c r="A256" s="127" t="s">
        <v>350</v>
      </c>
      <c r="B256" s="153"/>
      <c r="C256" s="153"/>
      <c r="D256" s="153">
        <v>25.8</v>
      </c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4">
        <f>COUNT(B256:V256)</f>
        <v>1</v>
      </c>
      <c r="X256">
        <v>25.8</v>
      </c>
    </row>
    <row r="257" spans="1:24" x14ac:dyDescent="0.25">
      <c r="A257" s="127" t="s">
        <v>154</v>
      </c>
      <c r="B257" s="153">
        <v>27.7</v>
      </c>
      <c r="C257" s="153">
        <v>27.7</v>
      </c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4">
        <f>COUNT(B257:V257)</f>
        <v>2</v>
      </c>
      <c r="X257">
        <v>27.7</v>
      </c>
    </row>
    <row r="258" spans="1:24" x14ac:dyDescent="0.25">
      <c r="A258" s="127" t="s">
        <v>331</v>
      </c>
      <c r="B258" s="153"/>
      <c r="C258" s="153">
        <v>29.7</v>
      </c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4">
        <f>COUNT(B258:V258)</f>
        <v>1</v>
      </c>
      <c r="X258">
        <v>29.7</v>
      </c>
    </row>
    <row r="259" spans="1:24" x14ac:dyDescent="0.25">
      <c r="A259" s="127" t="s">
        <v>283</v>
      </c>
      <c r="B259" s="153"/>
      <c r="C259" s="153">
        <v>13.8</v>
      </c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4">
        <f>COUNT(B259:V259)</f>
        <v>1</v>
      </c>
      <c r="X259">
        <v>13.8</v>
      </c>
    </row>
    <row r="260" spans="1:24" x14ac:dyDescent="0.25">
      <c r="A260" s="127" t="s">
        <v>148</v>
      </c>
      <c r="B260" s="153">
        <v>24.4</v>
      </c>
      <c r="C260" s="153">
        <v>24.4</v>
      </c>
      <c r="D260" s="203">
        <v>23.5</v>
      </c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4">
        <f>COUNT(B260:V260)</f>
        <v>3</v>
      </c>
      <c r="X260">
        <v>24.4</v>
      </c>
    </row>
    <row r="261" spans="1:24" x14ac:dyDescent="0.25">
      <c r="A261" s="127" t="s">
        <v>256</v>
      </c>
      <c r="B261" s="153">
        <v>25.6</v>
      </c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4">
        <f>COUNT(B261:V261)</f>
        <v>1</v>
      </c>
      <c r="X261">
        <v>25.6</v>
      </c>
    </row>
    <row r="262" spans="1:24" x14ac:dyDescent="0.25">
      <c r="A262" s="127" t="s">
        <v>206</v>
      </c>
      <c r="B262" s="153">
        <v>14</v>
      </c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4">
        <f>COUNT(B262:V262)</f>
        <v>1</v>
      </c>
      <c r="X262">
        <v>14</v>
      </c>
    </row>
    <row r="263" spans="1:24" x14ac:dyDescent="0.25">
      <c r="A263" s="127" t="s">
        <v>306</v>
      </c>
      <c r="B263" s="153"/>
      <c r="C263" s="153">
        <v>17.100000000000001</v>
      </c>
      <c r="D263" s="153">
        <v>17.100000000000001</v>
      </c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4">
        <f>COUNT(B263:V263)</f>
        <v>2</v>
      </c>
      <c r="X263">
        <v>17.100000000000001</v>
      </c>
    </row>
    <row r="264" spans="1:24" x14ac:dyDescent="0.25">
      <c r="A264" s="127" t="s">
        <v>317</v>
      </c>
      <c r="B264" s="153"/>
      <c r="C264" s="153">
        <v>22.4</v>
      </c>
      <c r="D264" s="153">
        <v>22.4</v>
      </c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4">
        <f>COUNT(B264:V264)</f>
        <v>2</v>
      </c>
      <c r="X264">
        <v>22.4</v>
      </c>
    </row>
    <row r="265" spans="1:24" x14ac:dyDescent="0.25">
      <c r="A265" s="127" t="s">
        <v>281</v>
      </c>
      <c r="B265" s="153"/>
      <c r="C265" s="153">
        <v>27.5</v>
      </c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4">
        <f>COUNT(B265:V265)</f>
        <v>1</v>
      </c>
      <c r="X265">
        <v>27.5</v>
      </c>
    </row>
    <row r="266" spans="1:24" x14ac:dyDescent="0.25">
      <c r="A266" s="127" t="s">
        <v>285</v>
      </c>
      <c r="B266" s="153"/>
      <c r="C266" s="153">
        <v>16.899999999999999</v>
      </c>
      <c r="D266" s="202">
        <v>17.2</v>
      </c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4">
        <f>COUNT(B266:V266)</f>
        <v>2</v>
      </c>
      <c r="X266">
        <v>16.899999999999999</v>
      </c>
    </row>
    <row r="267" spans="1:24" x14ac:dyDescent="0.25">
      <c r="A267" s="127" t="s">
        <v>133</v>
      </c>
      <c r="B267" s="153">
        <v>22.9</v>
      </c>
      <c r="C267" s="153"/>
      <c r="D267" s="153">
        <v>22.9</v>
      </c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4">
        <f>COUNT(B267:V267)</f>
        <v>2</v>
      </c>
      <c r="X267">
        <v>22.9</v>
      </c>
    </row>
    <row r="268" spans="1:24" x14ac:dyDescent="0.25">
      <c r="A268" s="127" t="s">
        <v>125</v>
      </c>
      <c r="B268" s="153">
        <v>17.8</v>
      </c>
      <c r="C268" s="153"/>
      <c r="D268" s="153">
        <v>17.8</v>
      </c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4">
        <f>COUNT(B268:V268)</f>
        <v>2</v>
      </c>
      <c r="X268">
        <v>17.8</v>
      </c>
    </row>
    <row r="269" spans="1:24" x14ac:dyDescent="0.25">
      <c r="A269" s="127" t="s">
        <v>258</v>
      </c>
      <c r="B269" s="153">
        <v>15.5</v>
      </c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4">
        <f>COUNT(B269:V269)</f>
        <v>1</v>
      </c>
      <c r="X269">
        <v>15.5</v>
      </c>
    </row>
    <row r="270" spans="1:24" x14ac:dyDescent="0.25">
      <c r="A270" s="127" t="s">
        <v>333</v>
      </c>
      <c r="B270" s="153"/>
      <c r="C270" s="153"/>
      <c r="D270" s="153">
        <v>9.4</v>
      </c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4">
        <f>COUNT(B270:V270)</f>
        <v>1</v>
      </c>
      <c r="X270">
        <v>9.4</v>
      </c>
    </row>
    <row r="271" spans="1:24" ht="15.75" thickBot="1" x14ac:dyDescent="0.3">
      <c r="A271" s="127"/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4"/>
    </row>
    <row r="272" spans="1:24" ht="16.5" thickBot="1" x14ac:dyDescent="0.3">
      <c r="A272" s="177" t="s">
        <v>0</v>
      </c>
      <c r="B272" s="178">
        <f>COUNT(B3:B271)</f>
        <v>165</v>
      </c>
      <c r="C272" s="178">
        <f>COUNT(C3:C271)</f>
        <v>163</v>
      </c>
      <c r="D272" s="178">
        <f>COUNT(D3:D271)</f>
        <v>143</v>
      </c>
      <c r="E272" s="178">
        <f>COUNT(E3:E271)</f>
        <v>0</v>
      </c>
      <c r="F272" s="178">
        <f>COUNT(F3:F271)</f>
        <v>0</v>
      </c>
      <c r="G272" s="178">
        <f>COUNT(G3:G271)</f>
        <v>0</v>
      </c>
      <c r="H272" s="178">
        <f>COUNT(H3:H271)</f>
        <v>0</v>
      </c>
      <c r="I272" s="178">
        <f>COUNT(I3:I271)</f>
        <v>0</v>
      </c>
      <c r="J272" s="178">
        <f>COUNT(J3:J271)</f>
        <v>0</v>
      </c>
      <c r="K272" s="178">
        <f>COUNT(K3:K271)</f>
        <v>0</v>
      </c>
      <c r="L272" s="178">
        <f>COUNT(L3:L271)</f>
        <v>0</v>
      </c>
      <c r="M272" s="178">
        <f>COUNT(M3:M271)</f>
        <v>0</v>
      </c>
      <c r="N272" s="178">
        <f>COUNT(N3:N271)</f>
        <v>0</v>
      </c>
      <c r="O272" s="178">
        <f>COUNT(O3:O271)</f>
        <v>0</v>
      </c>
      <c r="P272" s="178">
        <f>COUNT(P3:P271)</f>
        <v>0</v>
      </c>
      <c r="Q272" s="178">
        <f>COUNT(Q3:Q271)</f>
        <v>0</v>
      </c>
      <c r="R272" s="178">
        <f>COUNT(R3:R271)</f>
        <v>0</v>
      </c>
      <c r="S272" s="178">
        <f>COUNT(S3:S271)</f>
        <v>0</v>
      </c>
      <c r="T272" s="178">
        <f>COUNT(T3:T271)</f>
        <v>0</v>
      </c>
      <c r="U272" s="178">
        <f>COUNT(U3:U271)</f>
        <v>0</v>
      </c>
      <c r="V272" s="178">
        <f>COUNT(V3:V271)</f>
        <v>0</v>
      </c>
      <c r="W272" s="178">
        <f>COUNT(W3:W271)</f>
        <v>267</v>
      </c>
    </row>
  </sheetData>
  <sortState xmlns:xlrd2="http://schemas.microsoft.com/office/spreadsheetml/2017/richdata2" ref="A4:X270">
    <sortCondition ref="A3:A270"/>
  </sortState>
  <mergeCells count="1">
    <mergeCell ref="A1:W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Feuil9">
    <pageSetUpPr fitToPage="1"/>
  </sheetPr>
  <dimension ref="A1:E29"/>
  <sheetViews>
    <sheetView workbookViewId="0">
      <pane ySplit="1" topLeftCell="A10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5" s="2" customFormat="1" ht="55.15" customHeight="1" thickBot="1" x14ac:dyDescent="0.55000000000000004">
      <c r="A1" s="238" t="s">
        <v>382</v>
      </c>
      <c r="B1" s="239"/>
      <c r="C1" s="240"/>
    </row>
    <row r="2" spans="1:5" ht="55.15" customHeight="1" thickBot="1" x14ac:dyDescent="0.3">
      <c r="A2" s="56" t="s">
        <v>75</v>
      </c>
      <c r="B2" s="58" t="s">
        <v>30</v>
      </c>
      <c r="C2" s="55" t="s">
        <v>76</v>
      </c>
    </row>
    <row r="3" spans="1:5" ht="55.15" customHeight="1" x14ac:dyDescent="0.25">
      <c r="A3" s="59" t="s">
        <v>284</v>
      </c>
      <c r="B3" s="5" t="s">
        <v>69</v>
      </c>
      <c r="C3" s="60" t="s">
        <v>284</v>
      </c>
    </row>
    <row r="4" spans="1:5" ht="55.15" customHeight="1" x14ac:dyDescent="0.25">
      <c r="A4" s="63" t="s">
        <v>359</v>
      </c>
      <c r="B4" s="5" t="s">
        <v>70</v>
      </c>
      <c r="C4" s="64" t="s">
        <v>294</v>
      </c>
    </row>
    <row r="5" spans="1:5" ht="55.15" customHeight="1" thickBot="1" x14ac:dyDescent="0.3">
      <c r="A5" s="63" t="s">
        <v>324</v>
      </c>
      <c r="B5" s="5" t="s">
        <v>71</v>
      </c>
      <c r="C5" s="64" t="s">
        <v>303</v>
      </c>
    </row>
    <row r="6" spans="1:5" ht="55.15" customHeight="1" x14ac:dyDescent="0.25">
      <c r="A6" s="59" t="s">
        <v>333</v>
      </c>
      <c r="B6" s="12" t="s">
        <v>72</v>
      </c>
      <c r="C6" s="60" t="s">
        <v>356</v>
      </c>
    </row>
    <row r="7" spans="1:5" ht="55.15" customHeight="1" thickBot="1" x14ac:dyDescent="0.3">
      <c r="A7" s="61" t="s">
        <v>268</v>
      </c>
      <c r="B7" s="13" t="s">
        <v>73</v>
      </c>
      <c r="C7" s="62" t="s">
        <v>310</v>
      </c>
    </row>
    <row r="8" spans="1:5" ht="54.75" hidden="1" customHeight="1" x14ac:dyDescent="0.25">
      <c r="A8" s="180"/>
      <c r="B8" s="181"/>
      <c r="C8" s="180"/>
    </row>
    <row r="9" spans="1:5" ht="55.15" customHeight="1" thickBot="1" x14ac:dyDescent="0.3">
      <c r="A9" s="179"/>
      <c r="B9" s="179"/>
      <c r="C9" s="179"/>
    </row>
    <row r="10" spans="1:5" ht="55.15" customHeight="1" x14ac:dyDescent="0.25">
      <c r="A10" s="241" t="s">
        <v>67</v>
      </c>
      <c r="B10" s="242"/>
      <c r="C10" s="243"/>
    </row>
    <row r="11" spans="1:5" ht="54" customHeight="1" thickBot="1" x14ac:dyDescent="0.5">
      <c r="A11" s="138" t="s">
        <v>372</v>
      </c>
      <c r="B11" s="159" t="s">
        <v>10</v>
      </c>
      <c r="C11" s="160" t="s">
        <v>17</v>
      </c>
    </row>
    <row r="12" spans="1:5" ht="54" customHeight="1" x14ac:dyDescent="0.25">
      <c r="A12" s="59" t="s">
        <v>59</v>
      </c>
      <c r="B12" s="182" t="s">
        <v>373</v>
      </c>
      <c r="C12" s="183" t="s">
        <v>374</v>
      </c>
      <c r="D12" s="189"/>
      <c r="E12" s="190"/>
    </row>
    <row r="13" spans="1:5" ht="54" customHeight="1" thickBot="1" x14ac:dyDescent="0.3">
      <c r="A13" s="61" t="s">
        <v>60</v>
      </c>
      <c r="B13" s="184" t="s">
        <v>375</v>
      </c>
      <c r="C13" s="185" t="s">
        <v>376</v>
      </c>
      <c r="D13" s="190"/>
      <c r="E13" s="190"/>
    </row>
    <row r="14" spans="1:5" ht="36" x14ac:dyDescent="0.55000000000000004">
      <c r="A14" s="235" t="s">
        <v>61</v>
      </c>
      <c r="B14" s="236"/>
      <c r="C14" s="237"/>
    </row>
    <row r="15" spans="1:5" ht="21" customHeight="1" thickBot="1" x14ac:dyDescent="0.3">
      <c r="A15" s="164" t="s">
        <v>63</v>
      </c>
      <c r="B15" s="168" t="s">
        <v>62</v>
      </c>
      <c r="C15" s="169" t="s">
        <v>65</v>
      </c>
    </row>
    <row r="16" spans="1:5" ht="51" customHeight="1" x14ac:dyDescent="0.25">
      <c r="A16" s="165"/>
      <c r="B16" s="165"/>
      <c r="C16" s="170"/>
    </row>
    <row r="17" spans="1:3" ht="51" customHeight="1" x14ac:dyDescent="0.25">
      <c r="A17" s="172"/>
      <c r="B17" s="172"/>
      <c r="C17" s="171"/>
    </row>
    <row r="18" spans="1:3" ht="51" customHeight="1" x14ac:dyDescent="0.25">
      <c r="A18" s="172"/>
      <c r="B18" s="172"/>
      <c r="C18" s="171"/>
    </row>
    <row r="19" spans="1:3" ht="51" customHeight="1" x14ac:dyDescent="0.25">
      <c r="A19" s="172"/>
      <c r="B19" s="172"/>
      <c r="C19" s="171"/>
    </row>
    <row r="20" spans="1:3" ht="51" customHeight="1" x14ac:dyDescent="0.25">
      <c r="A20" s="172"/>
      <c r="B20" s="172"/>
      <c r="C20" s="171"/>
    </row>
    <row r="21" spans="1:3" ht="51" customHeight="1" x14ac:dyDescent="0.25">
      <c r="A21" s="158"/>
      <c r="B21" s="158"/>
      <c r="C21" s="158"/>
    </row>
    <row r="22" spans="1:3" ht="51" customHeight="1" x14ac:dyDescent="0.25">
      <c r="A22" s="158"/>
      <c r="B22" s="158"/>
      <c r="C22" s="158"/>
    </row>
    <row r="23" spans="1:3" ht="51" customHeight="1" x14ac:dyDescent="0.25">
      <c r="A23" s="158"/>
      <c r="B23" s="158"/>
      <c r="C23" s="158"/>
    </row>
    <row r="24" spans="1:3" ht="51" customHeight="1" x14ac:dyDescent="0.25">
      <c r="A24" s="158"/>
      <c r="B24" s="158"/>
      <c r="C24" s="158"/>
    </row>
    <row r="25" spans="1:3" ht="51" customHeight="1" x14ac:dyDescent="0.25">
      <c r="B25"/>
    </row>
    <row r="26" spans="1:3" ht="51" customHeight="1" x14ac:dyDescent="0.25">
      <c r="B26"/>
    </row>
    <row r="27" spans="1:3" ht="51" customHeight="1" x14ac:dyDescent="0.25">
      <c r="B27"/>
    </row>
    <row r="28" spans="1:3" ht="51" customHeight="1" x14ac:dyDescent="0.25">
      <c r="B28"/>
    </row>
    <row r="29" spans="1:3" ht="51" customHeight="1" x14ac:dyDescent="0.25">
      <c r="B29"/>
    </row>
  </sheetData>
  <mergeCells count="3">
    <mergeCell ref="A14:C14"/>
    <mergeCell ref="A1:C1"/>
    <mergeCell ref="A10:C10"/>
  </mergeCells>
  <phoneticPr fontId="19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onusdisplay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Feuil10">
    <pageSetUpPr fitToPage="1"/>
  </sheetPr>
  <dimension ref="A1:D96"/>
  <sheetViews>
    <sheetView workbookViewId="0">
      <pane ySplit="2" topLeftCell="A3" activePane="bottomLeft" state="frozen"/>
      <selection pane="bottomLeft" activeCell="C7" sqref="C7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244" t="s">
        <v>50</v>
      </c>
      <c r="B1" s="245"/>
      <c r="C1" s="246"/>
    </row>
    <row r="2" spans="1:4" ht="55.5" customHeight="1" x14ac:dyDescent="0.25">
      <c r="A2" s="56" t="s">
        <v>75</v>
      </c>
      <c r="B2" s="58" t="s">
        <v>30</v>
      </c>
      <c r="C2" s="55" t="s">
        <v>76</v>
      </c>
    </row>
    <row r="3" spans="1:4" s="1" customFormat="1" ht="55.5" customHeight="1" x14ac:dyDescent="0.3">
      <c r="A3" s="19" t="s">
        <v>205</v>
      </c>
      <c r="B3" s="5" t="s">
        <v>69</v>
      </c>
      <c r="C3" s="20" t="s">
        <v>196</v>
      </c>
    </row>
    <row r="4" spans="1:4" s="1" customFormat="1" ht="55.5" customHeight="1" x14ac:dyDescent="0.3">
      <c r="A4" s="19" t="s">
        <v>142</v>
      </c>
      <c r="B4" s="5" t="s">
        <v>70</v>
      </c>
      <c r="C4" s="20" t="s">
        <v>142</v>
      </c>
    </row>
    <row r="5" spans="1:4" s="1" customFormat="1" ht="54.75" customHeight="1" x14ac:dyDescent="0.3">
      <c r="A5" s="19" t="s">
        <v>170</v>
      </c>
      <c r="B5" s="5" t="s">
        <v>71</v>
      </c>
      <c r="C5" s="20" t="s">
        <v>170</v>
      </c>
    </row>
    <row r="6" spans="1:4" s="1" customFormat="1" ht="55.5" customHeight="1" x14ac:dyDescent="0.3">
      <c r="A6" s="19" t="s">
        <v>179</v>
      </c>
      <c r="B6" s="12" t="s">
        <v>72</v>
      </c>
      <c r="C6" s="20" t="s">
        <v>172</v>
      </c>
    </row>
    <row r="7" spans="1:4" s="1" customFormat="1" ht="55.5" customHeight="1" thickBot="1" x14ac:dyDescent="0.35">
      <c r="A7" s="21" t="s">
        <v>267</v>
      </c>
      <c r="B7" s="13" t="s">
        <v>73</v>
      </c>
      <c r="C7" s="22" t="s">
        <v>267</v>
      </c>
    </row>
    <row r="8" spans="1:4" ht="55.5" customHeight="1" thickBot="1" x14ac:dyDescent="0.3">
      <c r="A8" s="244" t="s">
        <v>13</v>
      </c>
      <c r="B8" s="245"/>
      <c r="C8" s="246"/>
    </row>
    <row r="9" spans="1:4" ht="29.25" customHeight="1" thickBot="1" x14ac:dyDescent="0.3">
      <c r="A9" s="161"/>
      <c r="B9" s="162" t="s">
        <v>66</v>
      </c>
      <c r="C9" s="163"/>
    </row>
    <row r="10" spans="1:4" ht="15.75" customHeight="1" x14ac:dyDescent="0.25">
      <c r="A10" s="174"/>
      <c r="B10" s="174"/>
      <c r="C10" s="174"/>
      <c r="D10" s="174"/>
    </row>
    <row r="11" spans="1:4" ht="18" x14ac:dyDescent="0.25">
      <c r="A11" s="174"/>
      <c r="B11" s="174"/>
      <c r="C11" s="174"/>
      <c r="D11" s="174"/>
    </row>
    <row r="12" spans="1:4" ht="18" x14ac:dyDescent="0.25">
      <c r="A12" s="174"/>
      <c r="B12" s="174"/>
      <c r="C12" s="174"/>
      <c r="D12" s="174"/>
    </row>
    <row r="13" spans="1:4" ht="18" x14ac:dyDescent="0.25">
      <c r="A13" s="174"/>
      <c r="B13" s="174"/>
      <c r="C13" s="174"/>
      <c r="D13" s="174"/>
    </row>
    <row r="14" spans="1:4" ht="18" x14ac:dyDescent="0.25">
      <c r="A14" s="174"/>
      <c r="B14" s="174"/>
      <c r="C14" s="174"/>
      <c r="D14" s="174"/>
    </row>
    <row r="15" spans="1:4" ht="18" x14ac:dyDescent="0.25">
      <c r="A15" s="174"/>
      <c r="B15" s="174"/>
      <c r="C15" s="174"/>
      <c r="D15" s="174"/>
    </row>
    <row r="16" spans="1:4" ht="18" x14ac:dyDescent="0.25">
      <c r="A16" s="174"/>
      <c r="B16" s="174"/>
      <c r="C16" s="174"/>
    </row>
    <row r="17" spans="1:3" ht="18" x14ac:dyDescent="0.25">
      <c r="A17" s="175"/>
      <c r="B17" s="175"/>
      <c r="C17" s="175"/>
    </row>
    <row r="18" spans="1:3" ht="18" x14ac:dyDescent="0.25">
      <c r="A18" s="175"/>
      <c r="B18" s="175"/>
      <c r="C18" s="175"/>
    </row>
    <row r="19" spans="1:3" ht="18" x14ac:dyDescent="0.25">
      <c r="A19" s="173"/>
      <c r="B19" s="173"/>
      <c r="C19" s="173"/>
    </row>
    <row r="20" spans="1:3" ht="18" x14ac:dyDescent="0.25">
      <c r="A20" s="176"/>
      <c r="B20" s="176"/>
      <c r="C20" s="176"/>
    </row>
    <row r="21" spans="1:3" x14ac:dyDescent="0.25">
      <c r="A21" s="152"/>
      <c r="B21" s="7"/>
      <c r="C21" s="7"/>
    </row>
    <row r="22" spans="1:3" ht="23.25" x14ac:dyDescent="0.25">
      <c r="A22" s="151"/>
      <c r="B22" s="139"/>
      <c r="C22" s="7"/>
    </row>
    <row r="23" spans="1:3" ht="18" x14ac:dyDescent="0.25">
      <c r="A23" s="7"/>
      <c r="B23" s="139"/>
      <c r="C23" s="7"/>
    </row>
    <row r="24" spans="1:3" ht="18" x14ac:dyDescent="0.25">
      <c r="A24" s="7"/>
      <c r="B24" s="139"/>
      <c r="C24" s="7"/>
    </row>
    <row r="25" spans="1:3" ht="18" x14ac:dyDescent="0.25">
      <c r="A25" s="7"/>
      <c r="B25" s="139"/>
      <c r="C25" s="7"/>
    </row>
    <row r="26" spans="1:3" ht="18" x14ac:dyDescent="0.25">
      <c r="A26" s="139"/>
      <c r="B26" s="139"/>
      <c r="C26" s="7"/>
    </row>
    <row r="27" spans="1:3" ht="18" x14ac:dyDescent="0.25">
      <c r="A27" s="139"/>
      <c r="B27" s="139"/>
      <c r="C27" s="7"/>
    </row>
    <row r="28" spans="1:3" ht="18" x14ac:dyDescent="0.25">
      <c r="A28" s="139"/>
      <c r="B28" s="139"/>
      <c r="C28" s="7"/>
    </row>
    <row r="29" spans="1:3" ht="18" x14ac:dyDescent="0.25">
      <c r="A29" s="139"/>
      <c r="B29" s="139"/>
      <c r="C29" s="7"/>
    </row>
    <row r="30" spans="1:3" ht="18" x14ac:dyDescent="0.25">
      <c r="A30" s="139"/>
      <c r="B30" s="139"/>
      <c r="C30" s="7"/>
    </row>
    <row r="31" spans="1:3" ht="18" x14ac:dyDescent="0.25">
      <c r="A31" s="139"/>
      <c r="B31" s="139"/>
      <c r="C31" s="7"/>
    </row>
    <row r="32" spans="1:3" ht="18" x14ac:dyDescent="0.25">
      <c r="A32" s="139"/>
      <c r="B32" s="139"/>
      <c r="C32" s="7"/>
    </row>
    <row r="33" spans="1:2" ht="18" x14ac:dyDescent="0.25">
      <c r="A33" s="139"/>
      <c r="B33" s="139"/>
    </row>
    <row r="34" spans="1:2" ht="18" x14ac:dyDescent="0.25">
      <c r="A34" s="139"/>
      <c r="B34" s="139"/>
    </row>
    <row r="35" spans="1:2" ht="18" x14ac:dyDescent="0.25">
      <c r="A35" s="139"/>
      <c r="B35" s="139"/>
    </row>
    <row r="36" spans="1:2" ht="18" x14ac:dyDescent="0.25">
      <c r="A36" s="139"/>
      <c r="B36" s="139"/>
    </row>
    <row r="37" spans="1:2" ht="18" x14ac:dyDescent="0.25">
      <c r="A37" s="139"/>
      <c r="B37" s="139"/>
    </row>
    <row r="38" spans="1:2" ht="18" x14ac:dyDescent="0.25">
      <c r="A38" s="139"/>
      <c r="B38" s="139"/>
    </row>
    <row r="39" spans="1:2" ht="18" x14ac:dyDescent="0.25">
      <c r="A39" s="7"/>
      <c r="B39" s="139"/>
    </row>
    <row r="40" spans="1:2" ht="18" x14ac:dyDescent="0.25">
      <c r="A40" s="7"/>
      <c r="B40" s="139"/>
    </row>
    <row r="41" spans="1:2" ht="18" x14ac:dyDescent="0.25">
      <c r="A41" s="7"/>
      <c r="B41" s="139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</row>
    <row r="86" spans="1:2" x14ac:dyDescent="0.25">
      <c r="A86" s="7"/>
    </row>
    <row r="87" spans="1:2" x14ac:dyDescent="0.25">
      <c r="A87" s="7"/>
    </row>
    <row r="88" spans="1:2" x14ac:dyDescent="0.25">
      <c r="A88" s="7"/>
    </row>
    <row r="89" spans="1:2" x14ac:dyDescent="0.25">
      <c r="A89" s="7"/>
    </row>
    <row r="90" spans="1:2" x14ac:dyDescent="0.25">
      <c r="A90" s="7"/>
    </row>
    <row r="91" spans="1:2" x14ac:dyDescent="0.25">
      <c r="A91" s="7"/>
    </row>
    <row r="92" spans="1:2" x14ac:dyDescent="0.25">
      <c r="A92" s="7"/>
    </row>
    <row r="93" spans="1:2" x14ac:dyDescent="0.25">
      <c r="A93" s="7"/>
    </row>
    <row r="94" spans="1:2" x14ac:dyDescent="0.25">
      <c r="A94" s="7"/>
    </row>
    <row r="95" spans="1:2" x14ac:dyDescent="0.25">
      <c r="A95" s="7"/>
    </row>
    <row r="96" spans="1:2" x14ac:dyDescent="0.25">
      <c r="A96" s="7"/>
    </row>
  </sheetData>
  <sortState xmlns:xlrd2="http://schemas.microsoft.com/office/spreadsheetml/2017/richdata2" ref="A10:C96">
    <sortCondition descending="1" ref="B1"/>
    <sortCondition ref="A1"/>
  </sortState>
  <mergeCells count="2">
    <mergeCell ref="A1:C1"/>
    <mergeCell ref="A8:C8"/>
  </mergeCells>
  <phoneticPr fontId="19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annie centomo</cp:lastModifiedBy>
  <cp:lastPrinted>2020-05-05T09:34:22Z</cp:lastPrinted>
  <dcterms:created xsi:type="dcterms:W3CDTF">2008-11-25T09:28:09Z</dcterms:created>
  <dcterms:modified xsi:type="dcterms:W3CDTF">2025-04-25T16:37:08Z</dcterms:modified>
</cp:coreProperties>
</file>