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an Louis\jean-louis\macros_golf\conviviales\cvl2024\"/>
    </mc:Choice>
  </mc:AlternateContent>
  <xr:revisionPtr revIDLastSave="0" documentId="8_{F78ECE62-A75F-4763-81DA-0D9B9C99EA3B}" xr6:coauthVersionLast="47" xr6:coauthVersionMax="47" xr10:uidLastSave="{00000000-0000-0000-0000-000000000000}"/>
  <bookViews>
    <workbookView xWindow="-120" yWindow="-120" windowWidth="20730" windowHeight="11160" tabRatio="815" xr2:uid="{00000000-000D-0000-FFFF-FFFF00000000}"/>
  </bookViews>
  <sheets>
    <sheet name="CONVIVIALES" sheetId="54" r:id="rId1"/>
    <sheet name="Par Club" sheetId="37" r:id="rId2"/>
    <sheet name="Challenge Clubs" sheetId="52" r:id="rId3"/>
    <sheet name="Par série" sheetId="38" r:id="rId4"/>
    <sheet name="Par joueur" sheetId="55" r:id="rId5"/>
    <sheet name="Les TOPs Semaine" sheetId="26" r:id="rId6"/>
    <sheet name="Les TOPs Cumul" sheetId="28" r:id="rId7"/>
  </sheets>
  <definedNames>
    <definedName name="_1__xlchart.v1.0" localSheetId="2" hidden="1">'Challenge Clubs'!#REF!</definedName>
    <definedName name="_1__xlchart.v1.0" hidden="1">'Par Club'!#REF!</definedName>
    <definedName name="_2__xlchart.v1.1" localSheetId="2" hidden="1">'Challenge Clubs'!#REF!</definedName>
    <definedName name="_2__xlchart.v1.1" hidden="1">'Par Club'!#REF!</definedName>
    <definedName name="fichcvl1">{"macro_jlc.xls","Feuil2"}</definedName>
    <definedName name="_xlnm.Print_Area" localSheetId="2">'Challenge Clubs'!$A$1:$AA$64</definedName>
    <definedName name="_xlnm.Print_Area" localSheetId="6">'Les TOPs Cumul'!$A$1:$C$25</definedName>
    <definedName name="_xlnm.Print_Area" localSheetId="5">'Les TOPs Semaine'!$A$1:$C$20</definedName>
    <definedName name="_xlnm.Print_Area" localSheetId="1">'Par Club'!$A$1:$AA$65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266" i="54" l="1"/>
  <c r="Z267" i="54"/>
  <c r="Z268" i="54"/>
  <c r="Z269" i="54"/>
  <c r="Z270" i="54"/>
  <c r="Z271" i="54"/>
  <c r="Z272" i="54"/>
  <c r="Z273" i="54"/>
  <c r="Z274" i="54"/>
  <c r="Z275" i="54"/>
  <c r="Z276" i="54"/>
  <c r="Z277" i="54"/>
  <c r="Z278" i="54"/>
  <c r="Z279" i="54"/>
  <c r="Z280" i="54"/>
  <c r="Z281" i="54"/>
  <c r="Z282" i="54"/>
  <c r="Z283" i="54"/>
  <c r="Z284" i="54"/>
  <c r="Z285" i="54"/>
  <c r="Z286" i="54"/>
  <c r="Z287" i="54"/>
  <c r="Z288" i="54"/>
  <c r="Z289" i="54"/>
  <c r="Z290" i="54"/>
  <c r="Z291" i="54"/>
  <c r="Z292" i="54"/>
  <c r="Z293" i="54"/>
  <c r="Z294" i="54"/>
  <c r="Z295" i="54"/>
  <c r="Z296" i="54"/>
  <c r="Z297" i="54"/>
  <c r="Z298" i="54"/>
  <c r="Z299" i="54"/>
  <c r="Z300" i="54"/>
  <c r="Z301" i="54"/>
  <c r="Z302" i="54"/>
  <c r="Z303" i="54"/>
  <c r="Z304" i="54"/>
  <c r="Z305" i="54"/>
  <c r="Z306" i="54"/>
  <c r="Z307" i="54"/>
  <c r="Z308" i="54"/>
  <c r="Z309" i="54"/>
  <c r="Z310" i="54"/>
  <c r="Z265" i="54"/>
  <c r="A266" i="54" s="1"/>
  <c r="A268" i="54"/>
  <c r="A269" i="54"/>
  <c r="A270" i="54"/>
  <c r="A271" i="54"/>
  <c r="A272" i="54"/>
  <c r="A273" i="54"/>
  <c r="A274" i="54"/>
  <c r="A275" i="54"/>
  <c r="A276" i="54"/>
  <c r="A277" i="54"/>
  <c r="A278" i="54"/>
  <c r="A279" i="54"/>
  <c r="A280" i="54"/>
  <c r="A281" i="54"/>
  <c r="A282" i="54"/>
  <c r="A283" i="54"/>
  <c r="A284" i="54"/>
  <c r="A285" i="54"/>
  <c r="A286" i="54"/>
  <c r="A287" i="54"/>
  <c r="A288" i="54"/>
  <c r="A289" i="54"/>
  <c r="A290" i="54"/>
  <c r="A291" i="54"/>
  <c r="A292" i="54"/>
  <c r="A293" i="54"/>
  <c r="A294" i="54"/>
  <c r="A295" i="54"/>
  <c r="A296" i="54"/>
  <c r="A297" i="54"/>
  <c r="A298" i="54"/>
  <c r="A299" i="54"/>
  <c r="A300" i="54"/>
  <c r="A301" i="54"/>
  <c r="A302" i="54"/>
  <c r="A303" i="54"/>
  <c r="A304" i="54"/>
  <c r="A305" i="54"/>
  <c r="A306" i="54"/>
  <c r="A307" i="54"/>
  <c r="A308" i="54"/>
  <c r="A309" i="54"/>
  <c r="A310" i="54"/>
  <c r="A311" i="54"/>
  <c r="A312" i="54"/>
  <c r="A265" i="54"/>
  <c r="Z224" i="54"/>
  <c r="Z225" i="54"/>
  <c r="Z226" i="54"/>
  <c r="Z227" i="54"/>
  <c r="Z228" i="54"/>
  <c r="Z230" i="54"/>
  <c r="Z229" i="54"/>
  <c r="Z231" i="54"/>
  <c r="Z233" i="54"/>
  <c r="Z232" i="54"/>
  <c r="Z234" i="54"/>
  <c r="Z235" i="54"/>
  <c r="Z236" i="54"/>
  <c r="Z237" i="54"/>
  <c r="Z238" i="54"/>
  <c r="Z239" i="54"/>
  <c r="Z240" i="54"/>
  <c r="Z241" i="54"/>
  <c r="Z242" i="54"/>
  <c r="Z243" i="54"/>
  <c r="Z244" i="54"/>
  <c r="Z245" i="54"/>
  <c r="Z246" i="54"/>
  <c r="Z247" i="54"/>
  <c r="Z248" i="54"/>
  <c r="Z249" i="54"/>
  <c r="Z250" i="54"/>
  <c r="Z251" i="54"/>
  <c r="Z252" i="54"/>
  <c r="Z253" i="54"/>
  <c r="Z254" i="54"/>
  <c r="Z255" i="54"/>
  <c r="Z256" i="54"/>
  <c r="Z257" i="54"/>
  <c r="Z258" i="54"/>
  <c r="Z259" i="54"/>
  <c r="Z260" i="54"/>
  <c r="Z261" i="54"/>
  <c r="Z223" i="54"/>
  <c r="A224" i="54" s="1"/>
  <c r="A227" i="54"/>
  <c r="A230" i="54"/>
  <c r="A229" i="54"/>
  <c r="A231" i="54"/>
  <c r="A233" i="54"/>
  <c r="A232" i="54"/>
  <c r="A234" i="54"/>
  <c r="A235" i="54"/>
  <c r="A236" i="54"/>
  <c r="A237" i="54"/>
  <c r="A238" i="54"/>
  <c r="A239" i="54"/>
  <c r="A240" i="54"/>
  <c r="A241" i="54"/>
  <c r="A242" i="54"/>
  <c r="A243" i="54"/>
  <c r="A244" i="54"/>
  <c r="A245" i="54"/>
  <c r="A246" i="54"/>
  <c r="A247" i="54"/>
  <c r="A248" i="54"/>
  <c r="A249" i="54"/>
  <c r="A250" i="54"/>
  <c r="A251" i="54"/>
  <c r="A252" i="54"/>
  <c r="A253" i="54"/>
  <c r="A254" i="54"/>
  <c r="A255" i="54"/>
  <c r="A256" i="54"/>
  <c r="A257" i="54"/>
  <c r="A258" i="54"/>
  <c r="A259" i="54"/>
  <c r="A260" i="54"/>
  <c r="A261" i="54"/>
  <c r="A223" i="54"/>
  <c r="Z150" i="54"/>
  <c r="Z151" i="54"/>
  <c r="Z152" i="54"/>
  <c r="Z153" i="54"/>
  <c r="Z154" i="54"/>
  <c r="Z155" i="54"/>
  <c r="Z156" i="54"/>
  <c r="Z157" i="54"/>
  <c r="Z158" i="54"/>
  <c r="Z159" i="54"/>
  <c r="Z160" i="54"/>
  <c r="Z161" i="54"/>
  <c r="Z162" i="54"/>
  <c r="Z163" i="54"/>
  <c r="Z164" i="54"/>
  <c r="Z165" i="54"/>
  <c r="Z166" i="54"/>
  <c r="Z167" i="54"/>
  <c r="Z168" i="54"/>
  <c r="Z169" i="54"/>
  <c r="Z170" i="54"/>
  <c r="Z171" i="54"/>
  <c r="Z172" i="54"/>
  <c r="Z173" i="54"/>
  <c r="Z175" i="54"/>
  <c r="Z176" i="54"/>
  <c r="Z177" i="54"/>
  <c r="Z178" i="54"/>
  <c r="Z179" i="54"/>
  <c r="Z180" i="54"/>
  <c r="Z181" i="54"/>
  <c r="Z174" i="54"/>
  <c r="Z182" i="54"/>
  <c r="Z183" i="54"/>
  <c r="Z184" i="54"/>
  <c r="Z185" i="54"/>
  <c r="Z186" i="54"/>
  <c r="Z187" i="54"/>
  <c r="Z188" i="54"/>
  <c r="Z189" i="54"/>
  <c r="Z190" i="54"/>
  <c r="Z191" i="54"/>
  <c r="Z192" i="54"/>
  <c r="Z193" i="54"/>
  <c r="Z194" i="54"/>
  <c r="Z195" i="54"/>
  <c r="Z196" i="54"/>
  <c r="Z197" i="54"/>
  <c r="Z198" i="54"/>
  <c r="Z199" i="54"/>
  <c r="Z200" i="54"/>
  <c r="Z201" i="54"/>
  <c r="Z202" i="54"/>
  <c r="Z203" i="54"/>
  <c r="Z204" i="54"/>
  <c r="Z205" i="54"/>
  <c r="Z206" i="54"/>
  <c r="Z207" i="54"/>
  <c r="Z208" i="54"/>
  <c r="Z209" i="54"/>
  <c r="Z210" i="54"/>
  <c r="Z211" i="54"/>
  <c r="Z212" i="54"/>
  <c r="Z213" i="54"/>
  <c r="Z214" i="54"/>
  <c r="Z215" i="54"/>
  <c r="Z216" i="54"/>
  <c r="Z217" i="54"/>
  <c r="Z218" i="54"/>
  <c r="Z219" i="54"/>
  <c r="Z149" i="54"/>
  <c r="A152" i="54" s="1"/>
  <c r="A151" i="54"/>
  <c r="A153" i="54"/>
  <c r="A154" i="54"/>
  <c r="A155" i="54"/>
  <c r="A156" i="54"/>
  <c r="A157" i="54"/>
  <c r="A158" i="54"/>
  <c r="A159" i="54"/>
  <c r="A160" i="54"/>
  <c r="A161" i="54"/>
  <c r="A162" i="54"/>
  <c r="A163" i="54"/>
  <c r="A164" i="54"/>
  <c r="A165" i="54"/>
  <c r="A166" i="54"/>
  <c r="A167" i="54"/>
  <c r="A168" i="54"/>
  <c r="A169" i="54"/>
  <c r="A170" i="54"/>
  <c r="A171" i="54"/>
  <c r="A172" i="54"/>
  <c r="A173" i="54"/>
  <c r="A175" i="54"/>
  <c r="A176" i="54"/>
  <c r="A177" i="54"/>
  <c r="A178" i="54"/>
  <c r="A179" i="54"/>
  <c r="A180" i="54"/>
  <c r="A181" i="54"/>
  <c r="A174" i="54"/>
  <c r="A182" i="54"/>
  <c r="A183" i="54"/>
  <c r="A184" i="54"/>
  <c r="A185" i="54"/>
  <c r="A186" i="54"/>
  <c r="A187" i="54"/>
  <c r="A188" i="54"/>
  <c r="A189" i="54"/>
  <c r="A190" i="54"/>
  <c r="A191" i="54"/>
  <c r="A192" i="54"/>
  <c r="A193" i="54"/>
  <c r="A194" i="54"/>
  <c r="A195" i="54"/>
  <c r="A196" i="54"/>
  <c r="A197" i="54"/>
  <c r="A198" i="54"/>
  <c r="A199" i="54"/>
  <c r="A200" i="54"/>
  <c r="A201" i="54"/>
  <c r="A202" i="54"/>
  <c r="A203" i="54"/>
  <c r="A204" i="54"/>
  <c r="A205" i="54"/>
  <c r="A206" i="54"/>
  <c r="A207" i="54"/>
  <c r="A208" i="54"/>
  <c r="A209" i="54"/>
  <c r="A210" i="54"/>
  <c r="A211" i="54"/>
  <c r="A212" i="54"/>
  <c r="A213" i="54"/>
  <c r="A214" i="54"/>
  <c r="A215" i="54"/>
  <c r="A216" i="54"/>
  <c r="A217" i="54"/>
  <c r="A218" i="54"/>
  <c r="A219" i="54"/>
  <c r="A149" i="54"/>
  <c r="Z74" i="54"/>
  <c r="Z75" i="54"/>
  <c r="Z76" i="54"/>
  <c r="Z77" i="54"/>
  <c r="A118" i="54" s="1"/>
  <c r="Z78" i="54"/>
  <c r="Z79" i="54"/>
  <c r="Z80" i="54"/>
  <c r="Z81" i="54"/>
  <c r="Z82" i="54"/>
  <c r="Z84" i="54"/>
  <c r="Z85" i="54"/>
  <c r="Z86" i="54"/>
  <c r="Z87" i="54"/>
  <c r="Z90" i="54"/>
  <c r="Z83" i="54"/>
  <c r="Z91" i="54"/>
  <c r="Z92" i="54"/>
  <c r="Z93" i="54"/>
  <c r="Z94" i="54"/>
  <c r="Z95" i="54"/>
  <c r="Z88" i="54"/>
  <c r="Z96" i="54"/>
  <c r="Z97" i="54"/>
  <c r="Z98" i="54"/>
  <c r="Z99" i="54"/>
  <c r="Z100" i="54"/>
  <c r="Z101" i="54"/>
  <c r="Z102" i="54"/>
  <c r="Z103" i="54"/>
  <c r="Z104" i="54"/>
  <c r="Z105" i="54"/>
  <c r="Z106" i="54"/>
  <c r="Z107" i="54"/>
  <c r="Z108" i="54"/>
  <c r="Z109" i="54"/>
  <c r="A109" i="54" s="1"/>
  <c r="Z110" i="54"/>
  <c r="Z111" i="54"/>
  <c r="Z112" i="54"/>
  <c r="Z113" i="54"/>
  <c r="Z114" i="54"/>
  <c r="Z115" i="54"/>
  <c r="Z89" i="54"/>
  <c r="Z116" i="54"/>
  <c r="Z117" i="54"/>
  <c r="Z118" i="54"/>
  <c r="Z119" i="54"/>
  <c r="Z120" i="54"/>
  <c r="Z121" i="54"/>
  <c r="Z122" i="54"/>
  <c r="Z123" i="54"/>
  <c r="Z124" i="54"/>
  <c r="Z125" i="54"/>
  <c r="Z126" i="54"/>
  <c r="Z127" i="54"/>
  <c r="Z128" i="54"/>
  <c r="Z129" i="54"/>
  <c r="Z130" i="54"/>
  <c r="Z131" i="54"/>
  <c r="Z132" i="54"/>
  <c r="Z133" i="54"/>
  <c r="Z134" i="54"/>
  <c r="Z135" i="54"/>
  <c r="Z136" i="54"/>
  <c r="Z137" i="54"/>
  <c r="Z138" i="54"/>
  <c r="Z139" i="54"/>
  <c r="Z140" i="54"/>
  <c r="Z141" i="54"/>
  <c r="Z142" i="54"/>
  <c r="Z143" i="54"/>
  <c r="Z144" i="54"/>
  <c r="Z73" i="54"/>
  <c r="A145" i="54"/>
  <c r="A115" i="54"/>
  <c r="A130" i="54"/>
  <c r="Z7" i="54"/>
  <c r="Z8" i="54"/>
  <c r="Z9" i="54"/>
  <c r="Z10" i="54"/>
  <c r="A10" i="54" s="1"/>
  <c r="Z11" i="54"/>
  <c r="Z12" i="54"/>
  <c r="Z13" i="54"/>
  <c r="Z14" i="54"/>
  <c r="Z15" i="54"/>
  <c r="Z16" i="54"/>
  <c r="Z17" i="54"/>
  <c r="Z18" i="54"/>
  <c r="Z19" i="54"/>
  <c r="Z20" i="54"/>
  <c r="Z21" i="54"/>
  <c r="Z22" i="54"/>
  <c r="A22" i="54" s="1"/>
  <c r="Z23" i="54"/>
  <c r="Z25" i="54"/>
  <c r="Z26" i="54"/>
  <c r="Z27" i="54"/>
  <c r="Z28" i="54"/>
  <c r="Z29" i="54"/>
  <c r="Z30" i="54"/>
  <c r="Z24" i="54"/>
  <c r="Z32" i="54"/>
  <c r="Z33" i="54"/>
  <c r="Z34" i="54"/>
  <c r="Z35" i="54"/>
  <c r="Z36" i="54"/>
  <c r="Z37" i="54"/>
  <c r="Z38" i="54"/>
  <c r="Z39" i="54"/>
  <c r="Z40" i="54"/>
  <c r="Z41" i="54"/>
  <c r="Z42" i="54"/>
  <c r="Z43" i="54"/>
  <c r="Z44" i="54"/>
  <c r="Z45" i="54"/>
  <c r="Z46" i="54"/>
  <c r="Z47" i="54"/>
  <c r="Z48" i="54"/>
  <c r="Z49" i="54"/>
  <c r="Z50" i="54"/>
  <c r="Z51" i="54"/>
  <c r="Z52" i="54"/>
  <c r="Z53" i="54"/>
  <c r="Z54" i="54"/>
  <c r="Z55" i="54"/>
  <c r="Z56" i="54"/>
  <c r="Z57" i="54"/>
  <c r="Z58" i="54"/>
  <c r="Z59" i="54"/>
  <c r="Z60" i="54"/>
  <c r="Z61" i="54"/>
  <c r="Z31" i="54"/>
  <c r="Z62" i="54"/>
  <c r="Z63" i="54"/>
  <c r="Z64" i="54"/>
  <c r="Z65" i="54"/>
  <c r="Z66" i="54"/>
  <c r="A69" i="54"/>
  <c r="Z6" i="54"/>
  <c r="A32" i="54" s="1"/>
  <c r="A67" i="54"/>
  <c r="A44" i="54"/>
  <c r="A60" i="54"/>
  <c r="A68" i="54"/>
  <c r="W265" i="55"/>
  <c r="W113" i="55"/>
  <c r="BA267" i="54"/>
  <c r="AB267" i="54" s="1"/>
  <c r="BA266" i="54"/>
  <c r="AB266" i="54" s="1"/>
  <c r="BA269" i="54"/>
  <c r="AB269" i="54" s="1"/>
  <c r="BA275" i="54"/>
  <c r="AB275" i="54" s="1"/>
  <c r="BA277" i="54"/>
  <c r="AB277" i="54" s="1"/>
  <c r="BA278" i="54"/>
  <c r="AB278" i="54" s="1"/>
  <c r="BA274" i="54"/>
  <c r="AB274" i="54" s="1"/>
  <c r="BA292" i="54"/>
  <c r="AB292" i="54" s="1"/>
  <c r="BA304" i="54"/>
  <c r="AB304" i="54" s="1"/>
  <c r="BA271" i="54"/>
  <c r="AB271" i="54" s="1"/>
  <c r="BA272" i="54"/>
  <c r="AB272" i="54" s="1"/>
  <c r="BA268" i="54"/>
  <c r="AB268" i="54" s="1"/>
  <c r="BA270" i="54"/>
  <c r="AB270" i="54" s="1"/>
  <c r="BA273" i="54"/>
  <c r="AB273" i="54" s="1"/>
  <c r="BA276" i="54"/>
  <c r="AB276" i="54" s="1"/>
  <c r="BA279" i="54"/>
  <c r="AB279" i="54" s="1"/>
  <c r="BA280" i="54"/>
  <c r="AB280" i="54" s="1"/>
  <c r="BA281" i="54"/>
  <c r="AB281" i="54" s="1"/>
  <c r="BA282" i="54"/>
  <c r="AB282" i="54" s="1"/>
  <c r="BA283" i="54"/>
  <c r="AB283" i="54" s="1"/>
  <c r="BA284" i="54"/>
  <c r="AB284" i="54" s="1"/>
  <c r="BA285" i="54"/>
  <c r="AB285" i="54" s="1"/>
  <c r="BA286" i="54"/>
  <c r="AB286" i="54" s="1"/>
  <c r="BA287" i="54"/>
  <c r="AB287" i="54" s="1"/>
  <c r="BA288" i="54"/>
  <c r="AB288" i="54" s="1"/>
  <c r="BA289" i="54"/>
  <c r="AB289" i="54" s="1"/>
  <c r="BA290" i="54"/>
  <c r="AB290" i="54" s="1"/>
  <c r="BA291" i="54"/>
  <c r="AB291" i="54" s="1"/>
  <c r="BA293" i="54"/>
  <c r="AB293" i="54" s="1"/>
  <c r="BA294" i="54"/>
  <c r="AB294" i="54" s="1"/>
  <c r="BA295" i="54"/>
  <c r="AB295" i="54" s="1"/>
  <c r="BA296" i="54"/>
  <c r="AB296" i="54" s="1"/>
  <c r="BA297" i="54"/>
  <c r="AB297" i="54" s="1"/>
  <c r="BA298" i="54"/>
  <c r="AB298" i="54" s="1"/>
  <c r="BA299" i="54"/>
  <c r="AB299" i="54" s="1"/>
  <c r="BA300" i="54"/>
  <c r="AB300" i="54" s="1"/>
  <c r="BA301" i="54"/>
  <c r="AB301" i="54" s="1"/>
  <c r="BA302" i="54"/>
  <c r="AB302" i="54" s="1"/>
  <c r="BA303" i="54"/>
  <c r="AB303" i="54" s="1"/>
  <c r="BA305" i="54"/>
  <c r="AB305" i="54" s="1"/>
  <c r="BA306" i="54"/>
  <c r="AB306" i="54" s="1"/>
  <c r="BA307" i="54"/>
  <c r="AB307" i="54" s="1"/>
  <c r="BA308" i="54"/>
  <c r="AB308" i="54" s="1"/>
  <c r="BA309" i="54"/>
  <c r="AB309" i="54" s="1"/>
  <c r="BA310" i="54"/>
  <c r="AB310" i="54" s="1"/>
  <c r="BA311" i="54"/>
  <c r="AB311" i="54" s="1"/>
  <c r="BA312" i="54"/>
  <c r="AB312" i="54" s="1"/>
  <c r="BA265" i="54"/>
  <c r="AB265" i="54" s="1"/>
  <c r="BA231" i="54"/>
  <c r="AB231" i="54" s="1"/>
  <c r="BA229" i="54"/>
  <c r="AB229" i="54" s="1"/>
  <c r="BA224" i="54"/>
  <c r="AB224" i="54" s="1"/>
  <c r="BA228" i="54"/>
  <c r="AB228" i="54" s="1"/>
  <c r="BA226" i="54"/>
  <c r="AB226" i="54" s="1"/>
  <c r="BA242" i="54"/>
  <c r="AB242" i="54" s="1"/>
  <c r="BA233" i="54"/>
  <c r="AB233" i="54" s="1"/>
  <c r="BA225" i="54"/>
  <c r="AB225" i="54" s="1"/>
  <c r="BA223" i="54"/>
  <c r="AB223" i="54" s="1"/>
  <c r="BA260" i="54"/>
  <c r="AB260" i="54" s="1"/>
  <c r="BA227" i="54"/>
  <c r="AB227" i="54" s="1"/>
  <c r="BA230" i="54"/>
  <c r="AB230" i="54" s="1"/>
  <c r="BA232" i="54"/>
  <c r="AB232" i="54" s="1"/>
  <c r="BA234" i="54"/>
  <c r="AB234" i="54" s="1"/>
  <c r="BA236" i="54"/>
  <c r="AB236" i="54" s="1"/>
  <c r="BA237" i="54"/>
  <c r="AB237" i="54" s="1"/>
  <c r="BA238" i="54"/>
  <c r="AB238" i="54" s="1"/>
  <c r="BA239" i="54"/>
  <c r="AB239" i="54" s="1"/>
  <c r="BA240" i="54"/>
  <c r="AB240" i="54" s="1"/>
  <c r="BA241" i="54"/>
  <c r="AB241" i="54" s="1"/>
  <c r="BA243" i="54"/>
  <c r="AB243" i="54" s="1"/>
  <c r="BA244" i="54"/>
  <c r="AB244" i="54" s="1"/>
  <c r="BA245" i="54"/>
  <c r="AB245" i="54" s="1"/>
  <c r="BA246" i="54"/>
  <c r="AB246" i="54" s="1"/>
  <c r="BA247" i="54"/>
  <c r="AB247" i="54" s="1"/>
  <c r="BA248" i="54"/>
  <c r="AB248" i="54" s="1"/>
  <c r="BA249" i="54"/>
  <c r="AB249" i="54" s="1"/>
  <c r="BA250" i="54"/>
  <c r="AB250" i="54" s="1"/>
  <c r="BA251" i="54"/>
  <c r="AB251" i="54" s="1"/>
  <c r="BA252" i="54"/>
  <c r="AB252" i="54" s="1"/>
  <c r="BA253" i="54"/>
  <c r="AB253" i="54" s="1"/>
  <c r="BA254" i="54"/>
  <c r="AB254" i="54" s="1"/>
  <c r="BA255" i="54"/>
  <c r="AB255" i="54" s="1"/>
  <c r="BA256" i="54"/>
  <c r="AB256" i="54" s="1"/>
  <c r="BA257" i="54"/>
  <c r="AB257" i="54" s="1"/>
  <c r="BA258" i="54"/>
  <c r="AB258" i="54" s="1"/>
  <c r="BA259" i="54"/>
  <c r="AB259" i="54" s="1"/>
  <c r="BA261" i="54"/>
  <c r="AB261" i="54" s="1"/>
  <c r="BA235" i="54"/>
  <c r="AB235" i="54" s="1"/>
  <c r="BA159" i="54"/>
  <c r="AB159" i="54" s="1"/>
  <c r="BA179" i="54"/>
  <c r="AB179" i="54" s="1"/>
  <c r="BA160" i="54"/>
  <c r="AB160" i="54" s="1"/>
  <c r="BA171" i="54"/>
  <c r="AB171" i="54" s="1"/>
  <c r="BA164" i="54"/>
  <c r="AB164" i="54" s="1"/>
  <c r="BA188" i="54"/>
  <c r="AB188" i="54" s="1"/>
  <c r="BA178" i="54"/>
  <c r="AB178" i="54" s="1"/>
  <c r="BA185" i="54"/>
  <c r="AB185" i="54" s="1"/>
  <c r="BA183" i="54"/>
  <c r="AB183" i="54" s="1"/>
  <c r="BA169" i="54"/>
  <c r="AB169" i="54" s="1"/>
  <c r="BA205" i="54"/>
  <c r="AB205" i="54" s="1"/>
  <c r="AB219" i="54"/>
  <c r="BA149" i="54"/>
  <c r="AB149" i="54" s="1"/>
  <c r="BA151" i="54"/>
  <c r="AB151" i="54" s="1"/>
  <c r="BA152" i="54"/>
  <c r="AB152" i="54" s="1"/>
  <c r="BA153" i="54"/>
  <c r="AB153" i="54" s="1"/>
  <c r="BA154" i="54"/>
  <c r="AB154" i="54" s="1"/>
  <c r="BA155" i="54"/>
  <c r="AB155" i="54" s="1"/>
  <c r="BA156" i="54"/>
  <c r="AB156" i="54" s="1"/>
  <c r="BA157" i="54"/>
  <c r="AB157" i="54" s="1"/>
  <c r="BA158" i="54"/>
  <c r="AB158" i="54" s="1"/>
  <c r="BA161" i="54"/>
  <c r="AB161" i="54" s="1"/>
  <c r="BA162" i="54"/>
  <c r="AB162" i="54" s="1"/>
  <c r="BA163" i="54"/>
  <c r="AB163" i="54" s="1"/>
  <c r="BA165" i="54"/>
  <c r="AB165" i="54" s="1"/>
  <c r="BA166" i="54"/>
  <c r="AB166" i="54" s="1"/>
  <c r="BA167" i="54"/>
  <c r="AB167" i="54" s="1"/>
  <c r="BA168" i="54"/>
  <c r="AB168" i="54" s="1"/>
  <c r="BA170" i="54"/>
  <c r="AB170" i="54" s="1"/>
  <c r="BA172" i="54"/>
  <c r="AB172" i="54" s="1"/>
  <c r="BA173" i="54"/>
  <c r="AB173" i="54" s="1"/>
  <c r="BA174" i="54"/>
  <c r="AB174" i="54" s="1"/>
  <c r="BA175" i="54"/>
  <c r="AB175" i="54" s="1"/>
  <c r="BA176" i="54"/>
  <c r="AB176" i="54" s="1"/>
  <c r="BA177" i="54"/>
  <c r="AB177" i="54" s="1"/>
  <c r="BA180" i="54"/>
  <c r="AB180" i="54" s="1"/>
  <c r="BA181" i="54"/>
  <c r="AB181" i="54" s="1"/>
  <c r="BA182" i="54"/>
  <c r="AB182" i="54" s="1"/>
  <c r="BA184" i="54"/>
  <c r="AB184" i="54" s="1"/>
  <c r="BA186" i="54"/>
  <c r="AB186" i="54" s="1"/>
  <c r="BA187" i="54"/>
  <c r="AB187" i="54" s="1"/>
  <c r="BA189" i="54"/>
  <c r="AB189" i="54" s="1"/>
  <c r="BA190" i="54"/>
  <c r="AB190" i="54" s="1"/>
  <c r="BA191" i="54"/>
  <c r="AB191" i="54" s="1"/>
  <c r="BA192" i="54"/>
  <c r="AB192" i="54" s="1"/>
  <c r="BA193" i="54"/>
  <c r="AB193" i="54" s="1"/>
  <c r="BA194" i="54"/>
  <c r="AB194" i="54" s="1"/>
  <c r="BA195" i="54"/>
  <c r="AB195" i="54" s="1"/>
  <c r="BA196" i="54"/>
  <c r="AB196" i="54" s="1"/>
  <c r="BA197" i="54"/>
  <c r="AB197" i="54" s="1"/>
  <c r="BA198" i="54"/>
  <c r="AB198" i="54" s="1"/>
  <c r="BA199" i="54"/>
  <c r="AB199" i="54" s="1"/>
  <c r="BA200" i="54"/>
  <c r="AB200" i="54" s="1"/>
  <c r="BA201" i="54"/>
  <c r="AB201" i="54" s="1"/>
  <c r="BA202" i="54"/>
  <c r="AB202" i="54" s="1"/>
  <c r="BA203" i="54"/>
  <c r="AB203" i="54" s="1"/>
  <c r="BA204" i="54"/>
  <c r="AB204" i="54" s="1"/>
  <c r="BA206" i="54"/>
  <c r="AB206" i="54" s="1"/>
  <c r="BA207" i="54"/>
  <c r="AB207" i="54" s="1"/>
  <c r="BA208" i="54"/>
  <c r="AB208" i="54" s="1"/>
  <c r="BA209" i="54"/>
  <c r="AB209" i="54" s="1"/>
  <c r="BA210" i="54"/>
  <c r="AB210" i="54" s="1"/>
  <c r="BA211" i="54"/>
  <c r="AB211" i="54" s="1"/>
  <c r="BA212" i="54"/>
  <c r="AB212" i="54" s="1"/>
  <c r="BA213" i="54"/>
  <c r="AB213" i="54" s="1"/>
  <c r="BA214" i="54"/>
  <c r="AB214" i="54" s="1"/>
  <c r="BA215" i="54"/>
  <c r="AB215" i="54" s="1"/>
  <c r="BA216" i="54"/>
  <c r="AB216" i="54" s="1"/>
  <c r="BA217" i="54"/>
  <c r="AB217" i="54" s="1"/>
  <c r="BA218" i="54"/>
  <c r="AB218" i="54" s="1"/>
  <c r="BA150" i="54"/>
  <c r="AB150" i="54" s="1"/>
  <c r="BA73" i="54"/>
  <c r="AB73" i="54" s="1"/>
  <c r="BA75" i="54"/>
  <c r="AB75" i="54" s="1"/>
  <c r="BA79" i="54"/>
  <c r="AB79" i="54" s="1"/>
  <c r="BA92" i="54"/>
  <c r="AB92" i="54" s="1"/>
  <c r="BA85" i="54"/>
  <c r="AB85" i="54" s="1"/>
  <c r="BA110" i="54"/>
  <c r="AB110" i="54" s="1"/>
  <c r="BA83" i="54"/>
  <c r="AB83" i="54" s="1"/>
  <c r="BA103" i="54"/>
  <c r="AB103" i="54" s="1"/>
  <c r="BA130" i="54"/>
  <c r="AB130" i="54" s="1"/>
  <c r="BA99" i="54"/>
  <c r="AB99" i="54" s="1"/>
  <c r="BA139" i="54"/>
  <c r="AB139" i="54" s="1"/>
  <c r="AB144" i="54"/>
  <c r="AB145" i="54"/>
  <c r="BA74" i="54"/>
  <c r="AB74" i="54" s="1"/>
  <c r="BA76" i="54"/>
  <c r="AB76" i="54" s="1"/>
  <c r="BA77" i="54"/>
  <c r="AB77" i="54" s="1"/>
  <c r="BA78" i="54"/>
  <c r="AB78" i="54" s="1"/>
  <c r="BA80" i="54"/>
  <c r="AB80" i="54" s="1"/>
  <c r="BA81" i="54"/>
  <c r="AB81" i="54" s="1"/>
  <c r="BA82" i="54"/>
  <c r="AB82" i="54" s="1"/>
  <c r="BA84" i="54"/>
  <c r="AB84" i="54" s="1"/>
  <c r="BA86" i="54"/>
  <c r="AB86" i="54" s="1"/>
  <c r="BA87" i="54"/>
  <c r="AB87" i="54" s="1"/>
  <c r="BA88" i="54"/>
  <c r="AB88" i="54" s="1"/>
  <c r="BA89" i="54"/>
  <c r="AB89" i="54" s="1"/>
  <c r="BA90" i="54"/>
  <c r="AB90" i="54" s="1"/>
  <c r="BA91" i="54"/>
  <c r="AB91" i="54" s="1"/>
  <c r="BA93" i="54"/>
  <c r="AB93" i="54" s="1"/>
  <c r="BA94" i="54"/>
  <c r="AB94" i="54" s="1"/>
  <c r="BA95" i="54"/>
  <c r="AB95" i="54" s="1"/>
  <c r="BA96" i="54"/>
  <c r="AB96" i="54" s="1"/>
  <c r="BA97" i="54"/>
  <c r="AB97" i="54" s="1"/>
  <c r="BA98" i="54"/>
  <c r="AB98" i="54" s="1"/>
  <c r="BA101" i="54"/>
  <c r="AB101" i="54" s="1"/>
  <c r="BA102" i="54"/>
  <c r="AB102" i="54" s="1"/>
  <c r="BA104" i="54"/>
  <c r="AB104" i="54" s="1"/>
  <c r="BA105" i="54"/>
  <c r="AB105" i="54" s="1"/>
  <c r="BA106" i="54"/>
  <c r="AB106" i="54" s="1"/>
  <c r="AB143" i="54"/>
  <c r="BA107" i="54"/>
  <c r="AB107" i="54" s="1"/>
  <c r="BA108" i="54"/>
  <c r="AB108" i="54" s="1"/>
  <c r="BA109" i="54"/>
  <c r="AB109" i="54" s="1"/>
  <c r="BA111" i="54"/>
  <c r="AB111" i="54" s="1"/>
  <c r="BA112" i="54"/>
  <c r="AB112" i="54" s="1"/>
  <c r="BA113" i="54"/>
  <c r="AB113" i="54" s="1"/>
  <c r="BA114" i="54"/>
  <c r="AB114" i="54" s="1"/>
  <c r="BA115" i="54"/>
  <c r="AB115" i="54" s="1"/>
  <c r="BA116" i="54"/>
  <c r="AB116" i="54" s="1"/>
  <c r="BA117" i="54"/>
  <c r="AB117" i="54" s="1"/>
  <c r="BA118" i="54"/>
  <c r="AB118" i="54" s="1"/>
  <c r="BA119" i="54"/>
  <c r="AB119" i="54" s="1"/>
  <c r="BA120" i="54"/>
  <c r="AB120" i="54" s="1"/>
  <c r="BA121" i="54"/>
  <c r="AB121" i="54" s="1"/>
  <c r="BA122" i="54"/>
  <c r="AB122" i="54" s="1"/>
  <c r="BA123" i="54"/>
  <c r="AB123" i="54" s="1"/>
  <c r="BA124" i="54"/>
  <c r="AB124" i="54" s="1"/>
  <c r="BA125" i="54"/>
  <c r="AB125" i="54" s="1"/>
  <c r="BA126" i="54"/>
  <c r="AB126" i="54" s="1"/>
  <c r="BA127" i="54"/>
  <c r="AB127" i="54" s="1"/>
  <c r="BA128" i="54"/>
  <c r="AB128" i="54" s="1"/>
  <c r="BA129" i="54"/>
  <c r="AB129" i="54" s="1"/>
  <c r="BA131" i="54"/>
  <c r="AB131" i="54" s="1"/>
  <c r="BA132" i="54"/>
  <c r="AB132" i="54" s="1"/>
  <c r="BA133" i="54"/>
  <c r="AB133" i="54" s="1"/>
  <c r="BA134" i="54"/>
  <c r="AB134" i="54" s="1"/>
  <c r="BA135" i="54"/>
  <c r="AB135" i="54" s="1"/>
  <c r="BA136" i="54"/>
  <c r="AB136" i="54" s="1"/>
  <c r="BA137" i="54"/>
  <c r="AB137" i="54" s="1"/>
  <c r="BA138" i="54"/>
  <c r="AB138" i="54" s="1"/>
  <c r="BA140" i="54"/>
  <c r="AB140" i="54" s="1"/>
  <c r="BA141" i="54"/>
  <c r="AB141" i="54" s="1"/>
  <c r="BA142" i="54"/>
  <c r="AB142" i="54" s="1"/>
  <c r="BA100" i="54"/>
  <c r="AB100" i="54" s="1"/>
  <c r="BA48" i="54"/>
  <c r="AB48" i="54" s="1"/>
  <c r="BA27" i="54"/>
  <c r="AB27" i="54" s="1"/>
  <c r="BA10" i="54"/>
  <c r="AB10" i="54" s="1"/>
  <c r="BA56" i="54"/>
  <c r="AB56" i="54" s="1"/>
  <c r="BA28" i="54"/>
  <c r="AB28" i="54" s="1"/>
  <c r="BA54" i="54"/>
  <c r="AB54" i="54" s="1"/>
  <c r="BA53" i="54"/>
  <c r="AB53" i="54" s="1"/>
  <c r="BA41" i="54"/>
  <c r="AB41" i="54" s="1"/>
  <c r="BA6" i="54"/>
  <c r="BA38" i="54"/>
  <c r="BA24" i="54"/>
  <c r="AB24" i="54" s="1"/>
  <c r="BA66" i="54"/>
  <c r="AB66" i="54" s="1"/>
  <c r="BA7" i="54"/>
  <c r="AB7" i="54" s="1"/>
  <c r="BA8" i="54"/>
  <c r="AB8" i="54" s="1"/>
  <c r="BA9" i="54"/>
  <c r="AB26" i="54" s="1"/>
  <c r="BA11" i="54"/>
  <c r="AB11" i="54" s="1"/>
  <c r="BA12" i="54"/>
  <c r="AB12" i="54" s="1"/>
  <c r="BA13" i="54"/>
  <c r="AB13" i="54" s="1"/>
  <c r="BA14" i="54"/>
  <c r="AB14" i="54" s="1"/>
  <c r="BA15" i="54"/>
  <c r="AB15" i="54" s="1"/>
  <c r="BA16" i="54"/>
  <c r="AB16" i="54" s="1"/>
  <c r="BA17" i="54"/>
  <c r="AB17" i="54" s="1"/>
  <c r="BA18" i="54"/>
  <c r="AB18" i="54" s="1"/>
  <c r="BA19" i="54"/>
  <c r="AB19" i="54" s="1"/>
  <c r="BA20" i="54"/>
  <c r="AB20" i="54" s="1"/>
  <c r="BA21" i="54"/>
  <c r="AB21" i="54" s="1"/>
  <c r="BA22" i="54"/>
  <c r="AB22" i="54" s="1"/>
  <c r="BA23" i="54"/>
  <c r="AB23" i="54" s="1"/>
  <c r="BA25" i="54"/>
  <c r="AB25" i="54" s="1"/>
  <c r="BA29" i="54"/>
  <c r="AB29" i="54" s="1"/>
  <c r="BA30" i="54"/>
  <c r="AB30" i="54" s="1"/>
  <c r="BA31" i="54"/>
  <c r="BA32" i="54"/>
  <c r="AB32" i="54" s="1"/>
  <c r="AB69" i="54"/>
  <c r="BA33" i="54"/>
  <c r="AB33" i="54" s="1"/>
  <c r="BA34" i="54"/>
  <c r="BA35" i="54"/>
  <c r="AB35" i="54" s="1"/>
  <c r="BA36" i="54"/>
  <c r="AB36" i="54" s="1"/>
  <c r="BA37" i="54"/>
  <c r="AB37" i="54" s="1"/>
  <c r="BA39" i="54"/>
  <c r="AB39" i="54" s="1"/>
  <c r="BA40" i="54"/>
  <c r="AB40" i="54" s="1"/>
  <c r="BA42" i="54"/>
  <c r="BA43" i="54"/>
  <c r="AB43" i="54" s="1"/>
  <c r="BA44" i="54"/>
  <c r="AB44" i="54" s="1"/>
  <c r="BA45" i="54"/>
  <c r="AB45" i="54" s="1"/>
  <c r="BA46" i="54"/>
  <c r="BA47" i="54"/>
  <c r="AB47" i="54" s="1"/>
  <c r="BA49" i="54"/>
  <c r="AB49" i="54" s="1"/>
  <c r="BA50" i="54"/>
  <c r="BA51" i="54"/>
  <c r="AB51" i="54" s="1"/>
  <c r="BA52" i="54"/>
  <c r="AB52" i="54" s="1"/>
  <c r="BA55" i="54"/>
  <c r="AB55" i="54" s="1"/>
  <c r="BA57" i="54"/>
  <c r="BA58" i="54"/>
  <c r="AB58" i="54" s="1"/>
  <c r="BA59" i="54"/>
  <c r="AB59" i="54" s="1"/>
  <c r="BA60" i="54"/>
  <c r="AB60" i="54" s="1"/>
  <c r="BA61" i="54"/>
  <c r="BA62" i="54"/>
  <c r="AB62" i="54" s="1"/>
  <c r="BA63" i="54"/>
  <c r="AB63" i="54" s="1"/>
  <c r="BA64" i="54"/>
  <c r="AB64" i="54" s="1"/>
  <c r="BA65" i="54"/>
  <c r="BA67" i="54"/>
  <c r="AB67" i="54" s="1"/>
  <c r="BA68" i="54"/>
  <c r="AB68" i="54" s="1"/>
  <c r="BA26" i="54"/>
  <c r="A267" i="54" l="1"/>
  <c r="A226" i="54"/>
  <c r="A228" i="54"/>
  <c r="A225" i="54"/>
  <c r="A150" i="54"/>
  <c r="A142" i="54"/>
  <c r="A126" i="54"/>
  <c r="A138" i="54"/>
  <c r="A122" i="54"/>
  <c r="A134" i="54"/>
  <c r="A74" i="54"/>
  <c r="A106" i="54"/>
  <c r="A140" i="54"/>
  <c r="A132" i="54"/>
  <c r="A124" i="54"/>
  <c r="A116" i="54"/>
  <c r="A107" i="54"/>
  <c r="A144" i="54"/>
  <c r="A136" i="54"/>
  <c r="A128" i="54"/>
  <c r="A120" i="54"/>
  <c r="A113" i="54"/>
  <c r="A102" i="54"/>
  <c r="A98" i="54"/>
  <c r="A95" i="54"/>
  <c r="A91" i="54"/>
  <c r="A86" i="54"/>
  <c r="A81" i="54"/>
  <c r="A77" i="54"/>
  <c r="A143" i="54"/>
  <c r="A139" i="54"/>
  <c r="A135" i="54"/>
  <c r="A131" i="54"/>
  <c r="A127" i="54"/>
  <c r="A123" i="54"/>
  <c r="A119" i="54"/>
  <c r="A89" i="54"/>
  <c r="A112" i="54"/>
  <c r="A108" i="54"/>
  <c r="A105" i="54"/>
  <c r="A101" i="54"/>
  <c r="A97" i="54"/>
  <c r="A94" i="54"/>
  <c r="A83" i="54"/>
  <c r="A85" i="54"/>
  <c r="A80" i="54"/>
  <c r="A76" i="54"/>
  <c r="A75" i="54"/>
  <c r="A111" i="54"/>
  <c r="A104" i="54"/>
  <c r="A100" i="54"/>
  <c r="A96" i="54"/>
  <c r="A93" i="54"/>
  <c r="A90" i="54"/>
  <c r="A84" i="54"/>
  <c r="A79" i="54"/>
  <c r="A73" i="54"/>
  <c r="A141" i="54"/>
  <c r="A137" i="54"/>
  <c r="A133" i="54"/>
  <c r="A129" i="54"/>
  <c r="A125" i="54"/>
  <c r="A121" i="54"/>
  <c r="A117" i="54"/>
  <c r="A114" i="54"/>
  <c r="A110" i="54"/>
  <c r="A103" i="54"/>
  <c r="A99" i="54"/>
  <c r="A88" i="54"/>
  <c r="A92" i="54"/>
  <c r="A87" i="54"/>
  <c r="A82" i="54"/>
  <c r="A78" i="54"/>
  <c r="AB6" i="54"/>
  <c r="AB61" i="54"/>
  <c r="AB46" i="54"/>
  <c r="AB38" i="54"/>
  <c r="AB31" i="54"/>
  <c r="AB9" i="54"/>
  <c r="AB65" i="54"/>
  <c r="AB34" i="54"/>
  <c r="AB57" i="54"/>
  <c r="AB50" i="54"/>
  <c r="AB42" i="54"/>
  <c r="A6" i="54"/>
  <c r="A56" i="54"/>
  <c r="A40" i="54"/>
  <c r="A52" i="54"/>
  <c r="A36" i="54"/>
  <c r="A16" i="54"/>
  <c r="A63" i="54"/>
  <c r="A48" i="54"/>
  <c r="A14" i="54"/>
  <c r="A31" i="54"/>
  <c r="A54" i="54"/>
  <c r="A46" i="54"/>
  <c r="A38" i="54"/>
  <c r="A30" i="54"/>
  <c r="A18" i="54"/>
  <c r="A7" i="54"/>
  <c r="A65" i="54"/>
  <c r="A58" i="54"/>
  <c r="A50" i="54"/>
  <c r="A42" i="54"/>
  <c r="A34" i="54"/>
  <c r="A27" i="54"/>
  <c r="A64" i="54"/>
  <c r="A61" i="54"/>
  <c r="A57" i="54"/>
  <c r="A53" i="54"/>
  <c r="A49" i="54"/>
  <c r="A45" i="54"/>
  <c r="A41" i="54"/>
  <c r="A37" i="54"/>
  <c r="A33" i="54"/>
  <c r="A29" i="54"/>
  <c r="A26" i="54"/>
  <c r="A21" i="54"/>
  <c r="A17" i="54"/>
  <c r="A13" i="54"/>
  <c r="A9" i="54"/>
  <c r="A28" i="54"/>
  <c r="A25" i="54"/>
  <c r="A20" i="54"/>
  <c r="A12" i="54"/>
  <c r="A8" i="54"/>
  <c r="A66" i="54"/>
  <c r="A62" i="54"/>
  <c r="A59" i="54"/>
  <c r="A55" i="54"/>
  <c r="A51" i="54"/>
  <c r="A47" i="54"/>
  <c r="A43" i="54"/>
  <c r="A39" i="54"/>
  <c r="A35" i="54"/>
  <c r="A24" i="54"/>
  <c r="A23" i="54"/>
  <c r="A19" i="54"/>
  <c r="A15" i="54"/>
  <c r="A11" i="54"/>
  <c r="W90" i="55" l="1"/>
  <c r="W282" i="55"/>
  <c r="W83" i="55"/>
  <c r="W151" i="55"/>
  <c r="W93" i="55"/>
  <c r="W173" i="55"/>
  <c r="W332" i="55"/>
  <c r="W255" i="55"/>
  <c r="W171" i="55"/>
  <c r="W172" i="55"/>
  <c r="W290" i="55" l="1"/>
  <c r="W145" i="55"/>
  <c r="W28" i="55"/>
  <c r="W183" i="55"/>
  <c r="T2" i="55"/>
  <c r="A25" i="38"/>
  <c r="A22" i="38"/>
  <c r="A23" i="38"/>
  <c r="A24" i="38"/>
  <c r="T2" i="52"/>
  <c r="AX3" i="54"/>
  <c r="T2" i="37"/>
  <c r="W253" i="55"/>
  <c r="W119" i="55"/>
  <c r="W69" i="55"/>
  <c r="W70" i="55"/>
  <c r="W261" i="55"/>
  <c r="W5" i="55"/>
  <c r="W44" i="55"/>
  <c r="W71" i="55"/>
  <c r="W285" i="55"/>
  <c r="W317" i="55"/>
  <c r="W316" i="55"/>
  <c r="W179" i="55"/>
  <c r="W41" i="55"/>
  <c r="W114" i="55"/>
  <c r="W34" i="55"/>
  <c r="W221" i="55"/>
  <c r="W94" i="55"/>
  <c r="W345" i="55"/>
  <c r="W274" i="55"/>
  <c r="W158" i="55"/>
  <c r="W157" i="55"/>
  <c r="W48" i="55"/>
  <c r="W165" i="55"/>
  <c r="W219" i="55"/>
  <c r="W47" i="55"/>
  <c r="W91" i="55"/>
  <c r="W122" i="55"/>
  <c r="W68" i="55"/>
  <c r="W262" i="55"/>
  <c r="W281" i="55"/>
  <c r="W329" i="55"/>
  <c r="W278" i="55"/>
  <c r="W104" i="55"/>
  <c r="W144" i="55"/>
  <c r="W60" i="55"/>
  <c r="W26" i="55"/>
  <c r="W24" i="55"/>
  <c r="W302" i="55"/>
  <c r="W242" i="55"/>
  <c r="W49" i="55"/>
  <c r="W76" i="55"/>
  <c r="W150" i="55"/>
  <c r="W344" i="55"/>
  <c r="W229" i="55"/>
  <c r="W32" i="55"/>
  <c r="W21" i="55"/>
  <c r="W156" i="55"/>
  <c r="W335" i="55"/>
  <c r="W86" i="55"/>
  <c r="W323" i="55"/>
  <c r="W105" i="55"/>
  <c r="W339" i="55"/>
  <c r="W268" i="55"/>
  <c r="W322" i="55"/>
  <c r="W43" i="55"/>
  <c r="W42" i="55"/>
  <c r="W111" i="55"/>
  <c r="W258" i="55"/>
  <c r="W19" i="55"/>
  <c r="W243" i="55"/>
  <c r="W327" i="55"/>
  <c r="W203" i="55"/>
  <c r="W92" i="55"/>
  <c r="W193" i="55"/>
  <c r="W240" i="55"/>
  <c r="W241" i="55"/>
  <c r="W198" i="55"/>
  <c r="W267" i="55"/>
  <c r="W270" i="55"/>
  <c r="W7" i="55"/>
  <c r="W66" i="55"/>
  <c r="W324" i="55"/>
  <c r="W279" i="55"/>
  <c r="W275" i="55"/>
  <c r="W244" i="55"/>
  <c r="W260" i="55"/>
  <c r="W343" i="55"/>
  <c r="W103" i="55"/>
  <c r="W228" i="55"/>
  <c r="W227" i="55"/>
  <c r="W133" i="55"/>
  <c r="W138" i="55"/>
  <c r="W160" i="55"/>
  <c r="W139" i="55"/>
  <c r="W238" i="55"/>
  <c r="W346" i="55"/>
  <c r="W177" i="55"/>
  <c r="W259" i="55"/>
  <c r="W232" i="55"/>
  <c r="W245" i="55"/>
  <c r="W295" i="55"/>
  <c r="W112" i="55"/>
  <c r="W15" i="55"/>
  <c r="W14" i="55"/>
  <c r="N2" i="37" l="1"/>
  <c r="W191" i="55"/>
  <c r="W328" i="55"/>
  <c r="W16" i="55"/>
  <c r="W311" i="55"/>
  <c r="W188" i="55"/>
  <c r="W192" i="55"/>
  <c r="W33" i="55"/>
  <c r="W64" i="55"/>
  <c r="W148" i="55"/>
  <c r="W235" i="55"/>
  <c r="W288" i="55"/>
  <c r="W79" i="55"/>
  <c r="W125" i="55"/>
  <c r="W108" i="55"/>
  <c r="W120" i="55"/>
  <c r="W116" i="55"/>
  <c r="W27" i="55"/>
  <c r="W4" i="55"/>
  <c r="W77" i="55"/>
  <c r="W115" i="55"/>
  <c r="W170" i="55"/>
  <c r="W231" i="55"/>
  <c r="W214" i="55"/>
  <c r="W263" i="55"/>
  <c r="W85" i="55"/>
  <c r="W154" i="55"/>
  <c r="W251" i="55"/>
  <c r="W308" i="55"/>
  <c r="W155" i="55"/>
  <c r="W97" i="55"/>
  <c r="W204" i="55"/>
  <c r="W102" i="55"/>
  <c r="W299" i="55"/>
  <c r="W123" i="55"/>
  <c r="W283" i="55"/>
  <c r="W239" i="55"/>
  <c r="W166" i="55"/>
  <c r="W187" i="55"/>
  <c r="W276" i="55"/>
  <c r="W72" i="55"/>
  <c r="W56" i="55"/>
  <c r="W178" i="55"/>
  <c r="W31" i="55"/>
  <c r="W74" i="55"/>
  <c r="W73" i="55"/>
  <c r="W296" i="55"/>
  <c r="W39" i="55"/>
  <c r="W315" i="55"/>
  <c r="W215" i="55"/>
  <c r="W8" i="55"/>
  <c r="W82" i="55"/>
  <c r="W62" i="55"/>
  <c r="W236" i="55"/>
  <c r="W18" i="55"/>
  <c r="W132" i="55"/>
  <c r="W220" i="55"/>
  <c r="W303" i="55"/>
  <c r="W57" i="55"/>
  <c r="W201" i="55"/>
  <c r="W52" i="55"/>
  <c r="W254" i="55"/>
  <c r="W309" i="55"/>
  <c r="W297" i="55"/>
  <c r="W67" i="55"/>
  <c r="W95" i="55"/>
  <c r="W162" i="55"/>
  <c r="W252" i="55"/>
  <c r="W237" i="55"/>
  <c r="W289" i="55"/>
  <c r="W25" i="55" l="1"/>
  <c r="W292" i="55"/>
  <c r="W233" i="55"/>
  <c r="W22" i="55"/>
  <c r="W136" i="55"/>
  <c r="W182" i="55"/>
  <c r="W234" i="55"/>
  <c r="W256" i="55"/>
  <c r="W153" i="55"/>
  <c r="W207" i="55"/>
  <c r="W291" i="55"/>
  <c r="W325" i="55"/>
  <c r="W46" i="55"/>
  <c r="W12" i="55"/>
  <c r="W264" i="55"/>
  <c r="W81" i="55"/>
  <c r="W333" i="55"/>
  <c r="W304" i="55"/>
  <c r="W338" i="55"/>
  <c r="W78" i="55"/>
  <c r="W117" i="55"/>
  <c r="W13" i="55"/>
  <c r="W118" i="55"/>
  <c r="W212" i="55"/>
  <c r="W277" i="55"/>
  <c r="W23" i="55"/>
  <c r="W176" i="55"/>
  <c r="W20" i="55"/>
  <c r="W211" i="55"/>
  <c r="W63" i="55"/>
  <c r="W130" i="55"/>
  <c r="W266" i="55"/>
  <c r="W143" i="55"/>
  <c r="W326" i="55"/>
  <c r="W200" i="55"/>
  <c r="W248" i="55"/>
  <c r="W98" i="55"/>
  <c r="W58" i="55"/>
  <c r="W51" i="55"/>
  <c r="W163" i="55"/>
  <c r="W59" i="55"/>
  <c r="W194" i="55"/>
  <c r="W146" i="55"/>
  <c r="W121" i="55"/>
  <c r="W101" i="55"/>
  <c r="W300" i="55"/>
  <c r="W197" i="55"/>
  <c r="W210" i="55"/>
  <c r="W209" i="55"/>
  <c r="W226" i="55"/>
  <c r="W11" i="55"/>
  <c r="W126" i="55"/>
  <c r="W164" i="55"/>
  <c r="W87" i="55"/>
  <c r="W199" i="55"/>
  <c r="W342" i="55"/>
  <c r="W305" i="55"/>
  <c r="W287" i="55"/>
  <c r="W293" i="55"/>
  <c r="W341" i="55"/>
  <c r="W271" i="55"/>
  <c r="W306" i="55"/>
  <c r="W340" i="55"/>
  <c r="W6" i="55"/>
  <c r="W272" i="55"/>
  <c r="W107" i="55"/>
  <c r="W36" i="55"/>
  <c r="W129" i="55"/>
  <c r="W331" i="55"/>
  <c r="W294" i="55"/>
  <c r="W140" i="55"/>
  <c r="W286" i="55"/>
  <c r="W222" i="55"/>
  <c r="W40" i="55"/>
  <c r="W96" i="55"/>
  <c r="W225" i="55"/>
  <c r="W301" i="55"/>
  <c r="W35" i="55"/>
  <c r="W202" i="55"/>
  <c r="W312" i="55"/>
  <c r="W217" i="55"/>
  <c r="W230" i="55"/>
  <c r="W257" i="55"/>
  <c r="W131" i="55"/>
  <c r="W161" i="55"/>
  <c r="W50" i="55"/>
  <c r="W284" i="55"/>
  <c r="W159" i="55"/>
  <c r="W269" i="55"/>
  <c r="W250" i="55"/>
  <c r="W142" i="55"/>
  <c r="W141" i="55"/>
  <c r="W330" i="55"/>
  <c r="W10" i="55"/>
  <c r="W149" i="55"/>
  <c r="W218" i="55"/>
  <c r="W29" i="55"/>
  <c r="W189" i="55"/>
  <c r="W168" i="55"/>
  <c r="W134" i="55"/>
  <c r="W206" i="55"/>
  <c r="W30" i="55"/>
  <c r="W175" i="55"/>
  <c r="W186" i="55"/>
  <c r="W167" i="55"/>
  <c r="W124" i="55"/>
  <c r="W280" i="55"/>
  <c r="W135" i="55"/>
  <c r="W190" i="55"/>
  <c r="W249" i="55"/>
  <c r="W89" i="55"/>
  <c r="W195" i="55"/>
  <c r="W88" i="55"/>
  <c r="W273" i="55"/>
  <c r="W185" i="55"/>
  <c r="W109" i="55"/>
  <c r="W213" i="55"/>
  <c r="W196" i="55"/>
  <c r="W110" i="55"/>
  <c r="W208" i="55"/>
  <c r="W184" i="55"/>
  <c r="W53" i="55"/>
  <c r="W320" i="55"/>
  <c r="W224" i="55"/>
  <c r="W147" i="55"/>
  <c r="W106" i="55"/>
  <c r="W180" i="55"/>
  <c r="W223" i="55"/>
  <c r="W84" i="55"/>
  <c r="W307" i="55"/>
  <c r="W75" i="55"/>
  <c r="W65" i="55"/>
  <c r="W334" i="55"/>
  <c r="W174" i="55"/>
  <c r="W127" i="55"/>
  <c r="W247" i="55"/>
  <c r="W9" i="55"/>
  <c r="W181" i="55"/>
  <c r="W298" i="55"/>
  <c r="W61" i="55"/>
  <c r="W17" i="55"/>
  <c r="W169" i="55"/>
  <c r="W152" i="55"/>
  <c r="W246" i="55"/>
  <c r="W128" i="55"/>
  <c r="W38" i="55"/>
  <c r="W319" i="55"/>
  <c r="W313" i="55"/>
  <c r="W137" i="55"/>
  <c r="W336" i="55"/>
  <c r="W310" i="55"/>
  <c r="W80" i="55"/>
  <c r="W55" i="55"/>
  <c r="W314" i="55"/>
  <c r="W216" i="55"/>
  <c r="W318" i="55"/>
  <c r="W99" i="55"/>
  <c r="W100" i="55"/>
  <c r="W205" i="55"/>
  <c r="W54" i="55"/>
  <c r="W37" i="55"/>
  <c r="W321" i="55"/>
  <c r="W337" i="55"/>
  <c r="W45" i="55"/>
  <c r="Z28" i="52" l="1"/>
  <c r="Z28" i="37"/>
  <c r="Z7" i="52"/>
  <c r="T3" i="52"/>
  <c r="U3" i="52"/>
  <c r="V3" i="52"/>
  <c r="W3" i="52"/>
  <c r="X3" i="52"/>
  <c r="Y3" i="52"/>
  <c r="C3" i="52"/>
  <c r="D3" i="52"/>
  <c r="E3" i="52"/>
  <c r="F3" i="52"/>
  <c r="G3" i="52"/>
  <c r="H3" i="52"/>
  <c r="I3" i="52"/>
  <c r="J3" i="52"/>
  <c r="K3" i="52"/>
  <c r="L3" i="52"/>
  <c r="M3" i="52"/>
  <c r="N3" i="52"/>
  <c r="O3" i="52"/>
  <c r="P3" i="52"/>
  <c r="Q3" i="52"/>
  <c r="R3" i="52"/>
  <c r="S3" i="52"/>
  <c r="B3" i="52"/>
  <c r="Z3" i="52" l="1"/>
  <c r="AA28" i="52" s="1"/>
  <c r="C2" i="55"/>
  <c r="D2" i="55"/>
  <c r="E2" i="55"/>
  <c r="F2" i="55"/>
  <c r="G2" i="55"/>
  <c r="H2" i="55"/>
  <c r="I2" i="55"/>
  <c r="J2" i="55"/>
  <c r="K2" i="55"/>
  <c r="L2" i="55"/>
  <c r="M2" i="55"/>
  <c r="N2" i="55"/>
  <c r="O2" i="55"/>
  <c r="P2" i="55"/>
  <c r="Q2" i="55"/>
  <c r="R2" i="55"/>
  <c r="S2" i="55"/>
  <c r="B2" i="55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C2" i="52"/>
  <c r="D2" i="52"/>
  <c r="E2" i="52"/>
  <c r="F2" i="52"/>
  <c r="G2" i="52"/>
  <c r="H2" i="52"/>
  <c r="I2" i="52"/>
  <c r="J2" i="52"/>
  <c r="K2" i="52"/>
  <c r="L2" i="52"/>
  <c r="M2" i="52"/>
  <c r="N2" i="52"/>
  <c r="O2" i="52"/>
  <c r="P2" i="52"/>
  <c r="Q2" i="52"/>
  <c r="R2" i="52"/>
  <c r="S2" i="52"/>
  <c r="B2" i="52"/>
  <c r="AG3" i="54"/>
  <c r="AH3" i="54"/>
  <c r="AI3" i="54"/>
  <c r="AJ3" i="54"/>
  <c r="AK3" i="54"/>
  <c r="AL3" i="54"/>
  <c r="AM3" i="54"/>
  <c r="AN3" i="54"/>
  <c r="AO3" i="54"/>
  <c r="AP3" i="54"/>
  <c r="AQ3" i="54"/>
  <c r="AR3" i="54"/>
  <c r="AS3" i="54"/>
  <c r="AT3" i="54"/>
  <c r="AU3" i="54"/>
  <c r="AV3" i="54"/>
  <c r="AW3" i="54"/>
  <c r="AF3" i="54"/>
  <c r="F2" i="37"/>
  <c r="G2" i="37"/>
  <c r="H2" i="37"/>
  <c r="I2" i="37"/>
  <c r="J2" i="37"/>
  <c r="K2" i="37"/>
  <c r="L2" i="37"/>
  <c r="M2" i="37"/>
  <c r="O2" i="37"/>
  <c r="P2" i="37"/>
  <c r="Q2" i="37"/>
  <c r="R2" i="37"/>
  <c r="S2" i="37"/>
  <c r="E3" i="37"/>
  <c r="F3" i="37"/>
  <c r="G3" i="37"/>
  <c r="H3" i="37"/>
  <c r="I3" i="37"/>
  <c r="J3" i="37"/>
  <c r="K3" i="37"/>
  <c r="L3" i="37"/>
  <c r="E2" i="37"/>
  <c r="D2" i="37"/>
  <c r="C2" i="37"/>
  <c r="B2" i="37"/>
  <c r="AA7" i="52" l="1"/>
  <c r="Z27" i="52"/>
  <c r="AA27" i="52" s="1"/>
  <c r="Z27" i="37"/>
  <c r="G17" i="38"/>
  <c r="B17" i="38"/>
  <c r="L17" i="38" l="1"/>
  <c r="B4" i="38"/>
  <c r="G4" i="38"/>
  <c r="J17" i="38" l="1"/>
  <c r="K17" i="38"/>
  <c r="L4" i="38"/>
  <c r="J4" i="38" s="1"/>
  <c r="K4" i="38"/>
  <c r="B13" i="38"/>
  <c r="G13" i="38"/>
  <c r="C348" i="55"/>
  <c r="V348" i="55"/>
  <c r="U348" i="55"/>
  <c r="T348" i="55"/>
  <c r="S348" i="55"/>
  <c r="R348" i="55"/>
  <c r="Q348" i="55"/>
  <c r="P348" i="55"/>
  <c r="O348" i="55"/>
  <c r="N348" i="55"/>
  <c r="M348" i="55"/>
  <c r="L348" i="55"/>
  <c r="K348" i="55"/>
  <c r="J348" i="55"/>
  <c r="I348" i="55"/>
  <c r="H348" i="55"/>
  <c r="G348" i="55"/>
  <c r="F348" i="55"/>
  <c r="E348" i="55"/>
  <c r="D348" i="55"/>
  <c r="B348" i="55"/>
  <c r="W348" i="55" l="1"/>
  <c r="W3" i="37" l="1"/>
  <c r="X3" i="37"/>
  <c r="Y3" i="37"/>
  <c r="C3" i="37"/>
  <c r="D3" i="37"/>
  <c r="M3" i="37"/>
  <c r="N3" i="37"/>
  <c r="O3" i="37"/>
  <c r="P3" i="37"/>
  <c r="Q3" i="37"/>
  <c r="R3" i="37"/>
  <c r="S3" i="37"/>
  <c r="T3" i="37"/>
  <c r="U3" i="37"/>
  <c r="V3" i="37"/>
  <c r="B3" i="37"/>
  <c r="Z6" i="52" l="1"/>
  <c r="AA6" i="52" s="1"/>
  <c r="Z10" i="52"/>
  <c r="AA10" i="52" s="1"/>
  <c r="Z5" i="52"/>
  <c r="AA5" i="52" s="1"/>
  <c r="Z13" i="52"/>
  <c r="AA13" i="52" s="1"/>
  <c r="Z29" i="52"/>
  <c r="AA29" i="52" s="1"/>
  <c r="Z25" i="52"/>
  <c r="AA25" i="52" s="1"/>
  <c r="Z17" i="52"/>
  <c r="AA17" i="52" s="1"/>
  <c r="Z12" i="52"/>
  <c r="AA12" i="52" s="1"/>
  <c r="Z14" i="52"/>
  <c r="AA14" i="52" s="1"/>
  <c r="Z9" i="52"/>
  <c r="AA9" i="52" s="1"/>
  <c r="Z15" i="52"/>
  <c r="AA15" i="52" s="1"/>
  <c r="Z26" i="52"/>
  <c r="AA26" i="52" s="1"/>
  <c r="Z11" i="52"/>
  <c r="AA11" i="52" s="1"/>
  <c r="Z21" i="52"/>
  <c r="AA21" i="52" s="1"/>
  <c r="Z16" i="52"/>
  <c r="AA16" i="52" s="1"/>
  <c r="Z19" i="52"/>
  <c r="AA19" i="52" s="1"/>
  <c r="Z18" i="52"/>
  <c r="AA18" i="52" s="1"/>
  <c r="Z4" i="52"/>
  <c r="AA4" i="52" s="1"/>
  <c r="Z24" i="52"/>
  <c r="AA24" i="52" s="1"/>
  <c r="Z20" i="52"/>
  <c r="AA20" i="52" s="1"/>
  <c r="Z8" i="52"/>
  <c r="AA8" i="52" s="1"/>
  <c r="Z22" i="52"/>
  <c r="AA22" i="52" s="1"/>
  <c r="Z23" i="52"/>
  <c r="AA23" i="52" s="1"/>
  <c r="B24" i="38" l="1"/>
  <c r="G24" i="38"/>
  <c r="L24" i="38" l="1"/>
  <c r="J24" i="38"/>
  <c r="K24" i="38"/>
  <c r="G7" i="38"/>
  <c r="G8" i="38"/>
  <c r="G6" i="38"/>
  <c r="Z16" i="37" l="1"/>
  <c r="Z24" i="37"/>
  <c r="Z18" i="37"/>
  <c r="Z11" i="37"/>
  <c r="Z9" i="37"/>
  <c r="Z17" i="37"/>
  <c r="Z20" i="37"/>
  <c r="Z6" i="37"/>
  <c r="Z7" i="37"/>
  <c r="Z8" i="37"/>
  <c r="Z15" i="37"/>
  <c r="Z21" i="37"/>
  <c r="Z22" i="37"/>
  <c r="Z10" i="37"/>
  <c r="Z19" i="37"/>
  <c r="Z4" i="37"/>
  <c r="Z14" i="37"/>
  <c r="Z25" i="37"/>
  <c r="Z23" i="37"/>
  <c r="Z12" i="37"/>
  <c r="Z29" i="37"/>
  <c r="Z13" i="37"/>
  <c r="Z26" i="37"/>
  <c r="Z5" i="37"/>
  <c r="I3" i="38" l="1"/>
  <c r="H3" i="38"/>
  <c r="F3" i="38"/>
  <c r="E3" i="38"/>
  <c r="D3" i="38"/>
  <c r="C3" i="38"/>
  <c r="G25" i="38"/>
  <c r="B25" i="38"/>
  <c r="G23" i="38"/>
  <c r="B23" i="38"/>
  <c r="G22" i="38"/>
  <c r="B22" i="38"/>
  <c r="G21" i="38"/>
  <c r="B21" i="38"/>
  <c r="G20" i="38"/>
  <c r="B20" i="38"/>
  <c r="G19" i="38"/>
  <c r="B19" i="38"/>
  <c r="G18" i="38"/>
  <c r="B18" i="38"/>
  <c r="G16" i="38"/>
  <c r="B16" i="38"/>
  <c r="G15" i="38"/>
  <c r="B15" i="38"/>
  <c r="G14" i="38"/>
  <c r="B14" i="38"/>
  <c r="G12" i="38"/>
  <c r="B12" i="38"/>
  <c r="G11" i="38"/>
  <c r="B11" i="38"/>
  <c r="G10" i="38"/>
  <c r="B10" i="38"/>
  <c r="G9" i="38"/>
  <c r="B9" i="38"/>
  <c r="B8" i="38"/>
  <c r="B7" i="38"/>
  <c r="L7" i="38" s="1"/>
  <c r="B6" i="38"/>
  <c r="G5" i="38"/>
  <c r="B5" i="38"/>
  <c r="L15" i="38" l="1"/>
  <c r="J15" i="38" s="1"/>
  <c r="L11" i="38"/>
  <c r="K11" i="38"/>
  <c r="J11" i="38"/>
  <c r="K7" i="38"/>
  <c r="J7" i="38"/>
  <c r="B3" i="38"/>
  <c r="L20" i="38"/>
  <c r="L25" i="38"/>
  <c r="L8" i="38"/>
  <c r="L12" i="38"/>
  <c r="L16" i="38"/>
  <c r="L21" i="38"/>
  <c r="L5" i="38"/>
  <c r="L13" i="38"/>
  <c r="L18" i="38"/>
  <c r="L22" i="38"/>
  <c r="G3" i="38"/>
  <c r="L9" i="38"/>
  <c r="L6" i="38"/>
  <c r="L14" i="38"/>
  <c r="L23" i="38"/>
  <c r="L10" i="38"/>
  <c r="L19" i="38"/>
  <c r="K15" i="38" l="1"/>
  <c r="K23" i="38"/>
  <c r="J23" i="38"/>
  <c r="K5" i="38"/>
  <c r="J5" i="38"/>
  <c r="K14" i="38"/>
  <c r="J14" i="38"/>
  <c r="K22" i="38"/>
  <c r="J22" i="38"/>
  <c r="K21" i="38"/>
  <c r="J21" i="38"/>
  <c r="K25" i="38"/>
  <c r="J25" i="38"/>
  <c r="K18" i="38"/>
  <c r="J18" i="38"/>
  <c r="K16" i="38"/>
  <c r="J16" i="38"/>
  <c r="K20" i="38"/>
  <c r="J20" i="38"/>
  <c r="K10" i="38"/>
  <c r="J10" i="38"/>
  <c r="K9" i="38"/>
  <c r="J9" i="38"/>
  <c r="K13" i="38"/>
  <c r="J13" i="38"/>
  <c r="K12" i="38"/>
  <c r="J12" i="38"/>
  <c r="K8" i="38"/>
  <c r="J8" i="38"/>
  <c r="K6" i="38"/>
  <c r="J6" i="38"/>
  <c r="K19" i="38"/>
  <c r="J19" i="38"/>
  <c r="L3" i="38"/>
  <c r="J3" i="38" s="1"/>
  <c r="G26" i="38" l="1"/>
  <c r="E26" i="38"/>
  <c r="K3" i="38"/>
  <c r="I26" i="38"/>
  <c r="F26" i="38"/>
  <c r="B26" i="38"/>
  <c r="D26" i="38"/>
  <c r="H26" i="38"/>
  <c r="C26" i="38"/>
  <c r="Z3" i="37" l="1"/>
  <c r="AA28" i="37" s="1"/>
  <c r="AA9" i="37" l="1"/>
  <c r="AA27" i="37"/>
  <c r="AA13" i="37"/>
  <c r="AA21" i="37"/>
  <c r="AA23" i="37"/>
  <c r="AA6" i="37"/>
  <c r="AA18" i="37"/>
  <c r="AA12" i="37"/>
  <c r="AA20" i="37"/>
  <c r="AA10" i="37"/>
  <c r="AA24" i="37"/>
  <c r="AA11" i="37"/>
  <c r="AA16" i="37"/>
  <c r="AA17" i="37"/>
  <c r="AA19" i="37"/>
  <c r="AA7" i="37"/>
  <c r="AA15" i="37"/>
  <c r="AA22" i="37"/>
  <c r="AA29" i="37"/>
  <c r="AA8" i="37"/>
  <c r="AA25" i="37"/>
  <c r="AA5" i="37"/>
  <c r="AA14" i="37"/>
  <c r="AA4" i="37"/>
  <c r="AA26" i="37"/>
</calcChain>
</file>

<file path=xl/sharedStrings.xml><?xml version="1.0" encoding="utf-8"?>
<sst xmlns="http://schemas.openxmlformats.org/spreadsheetml/2006/main" count="1681" uniqueCount="460">
  <si>
    <t>TOTAL</t>
    <phoneticPr fontId="19" type="noConversion"/>
  </si>
  <si>
    <t>Montendre</t>
  </si>
  <si>
    <t>% hommes</t>
  </si>
  <si>
    <t>NOM &amp; Prénom</t>
    <phoneticPr fontId="19" type="noConversion"/>
  </si>
  <si>
    <t>Aubeterre</t>
  </si>
  <si>
    <t>3ème Série H</t>
  </si>
  <si>
    <t>La Palmyre</t>
  </si>
  <si>
    <t>Niort</t>
  </si>
  <si>
    <t>Bressuire</t>
  </si>
  <si>
    <t>TOTAL</t>
  </si>
  <si>
    <t>Messieurs</t>
  </si>
  <si>
    <t>Idx</t>
  </si>
  <si>
    <t>Classement</t>
  </si>
  <si>
    <t>GRAINES D'ELITE</t>
  </si>
  <si>
    <t>Femmes</t>
  </si>
  <si>
    <t>2ème Série H</t>
  </si>
  <si>
    <t>Classement brut</t>
  </si>
  <si>
    <t>Dames</t>
  </si>
  <si>
    <t>%</t>
  </si>
  <si>
    <t>% femmes</t>
  </si>
  <si>
    <t>Classement Net</t>
    <phoneticPr fontId="19" type="noConversion"/>
  </si>
  <si>
    <t>Royan</t>
  </si>
  <si>
    <t>Saintes</t>
  </si>
  <si>
    <t>1ère Série H</t>
  </si>
  <si>
    <t>Homme</t>
  </si>
  <si>
    <t>NOM &amp; Prénom</t>
  </si>
  <si>
    <t>1ère série F</t>
  </si>
  <si>
    <t>2ème série F</t>
  </si>
  <si>
    <t>Pourcentage</t>
  </si>
  <si>
    <t>Club</t>
    <phoneticPr fontId="0" type="noConversion"/>
  </si>
  <si>
    <t xml:space="preserve">Séries </t>
  </si>
  <si>
    <t>4ème Serie H</t>
  </si>
  <si>
    <t>Cognac</t>
  </si>
  <si>
    <t>LA PALMYRE GOLF RESORT</t>
  </si>
  <si>
    <t>GOLF INTERNATIONAL DE LA PREZE</t>
  </si>
  <si>
    <t>GOLF LA ROCHELLE SUD</t>
  </si>
  <si>
    <t>GOLF CLUB DE MONTENDRE</t>
  </si>
  <si>
    <t>ANGOULEME GOLF L'HIRONDELLE</t>
  </si>
  <si>
    <t>GOLF DU HAUT-POITOU</t>
  </si>
  <si>
    <t>GOLF BLUEGREEN NIORT ROMAGNE</t>
  </si>
  <si>
    <t>GOLF DU COGNAC</t>
  </si>
  <si>
    <t>GOLF DE LA PREE - LA ROCHELLE</t>
  </si>
  <si>
    <t>La Pree La Rochelle</t>
  </si>
  <si>
    <t>Mazieres</t>
  </si>
  <si>
    <t>Oleron</t>
  </si>
  <si>
    <t>Rochelle Sud</t>
  </si>
  <si>
    <t>Angouleme Hiron</t>
  </si>
  <si>
    <t>Rochefort Ocean</t>
  </si>
  <si>
    <t>Ch. Vallade</t>
  </si>
  <si>
    <t>Haut Poitou</t>
  </si>
  <si>
    <t xml:space="preserve">Les TOPS en Cumul </t>
  </si>
  <si>
    <r>
      <t xml:space="preserve">                   Où       </t>
    </r>
    <r>
      <rPr>
        <b/>
        <sz val="28"/>
        <color indexed="8"/>
        <rFont val="Calibri"/>
        <family val="2"/>
      </rPr>
      <t xml:space="preserve">  </t>
    </r>
    <r>
      <rPr>
        <b/>
        <sz val="28"/>
        <color theme="1"/>
        <rFont val="Calibri"/>
        <family val="2"/>
        <scheme val="minor"/>
      </rPr>
      <t xml:space="preserve"> Qui</t>
    </r>
  </si>
  <si>
    <t>Autres</t>
  </si>
  <si>
    <t xml:space="preserve">                  Où &gt;                               Qui</t>
  </si>
  <si>
    <t xml:space="preserve">            Quoi                                          Où</t>
  </si>
  <si>
    <t>Poitiers-Chalons</t>
  </si>
  <si>
    <t>Mignaloux</t>
  </si>
  <si>
    <t>Preze</t>
  </si>
  <si>
    <t>Roche Posay</t>
  </si>
  <si>
    <t>Jour 1</t>
  </si>
  <si>
    <t>Jour 2</t>
  </si>
  <si>
    <t>Trou en 1</t>
  </si>
  <si>
    <t>nombre</t>
  </si>
  <si>
    <t>nom</t>
  </si>
  <si>
    <t>Loudun</t>
  </si>
  <si>
    <t>parcours</t>
  </si>
  <si>
    <t>Trou en un</t>
  </si>
  <si>
    <t>Gagnants Concours d'Approche &gt;</t>
  </si>
  <si>
    <t>GOLF DE SAINTES</t>
  </si>
  <si>
    <t>1ère Série M</t>
  </si>
  <si>
    <t>2ème Série M</t>
  </si>
  <si>
    <t>3ème Série M</t>
  </si>
  <si>
    <t>1ère Série D</t>
  </si>
  <si>
    <t>2ème Série D</t>
  </si>
  <si>
    <t>GOLF DE MIGNALOUX</t>
  </si>
  <si>
    <t xml:space="preserve">Brut </t>
  </si>
  <si>
    <t>Net</t>
  </si>
  <si>
    <t>La Domangere</t>
  </si>
  <si>
    <t>GOLF DE BRESSUIRE</t>
  </si>
  <si>
    <t>La Porcelaine</t>
  </si>
  <si>
    <t>GOLF DE LA PORCELAINE</t>
  </si>
  <si>
    <t>GOLF DU CHATEAU DE LA VALLADE</t>
  </si>
  <si>
    <t>GOLF LA ROCHE POSAY</t>
  </si>
  <si>
    <t>GOLF BLUEGREEN MAZIERES EN GATINE</t>
  </si>
  <si>
    <t>Soulisse Christophe</t>
  </si>
  <si>
    <t>Soulisse Marielle</t>
  </si>
  <si>
    <t>Grasset Bruno</t>
  </si>
  <si>
    <t>Robichon Michel</t>
  </si>
  <si>
    <t>Robichon Nadine</t>
  </si>
  <si>
    <t>Lambare Philippe</t>
  </si>
  <si>
    <t>1ère Série Dames 0/25.9   BRUT</t>
  </si>
  <si>
    <t>1ère Série Dames 0/25.9   NET</t>
  </si>
  <si>
    <t>1ère Série Messieurs 0/17.9   BRUT</t>
  </si>
  <si>
    <t>1ère Série Messieurs 0/17.9   NET</t>
  </si>
  <si>
    <t>2ème Série Dames 26/ 54   BRUT</t>
  </si>
  <si>
    <t>2ème Série Dames 26/ 54   NET</t>
  </si>
  <si>
    <t>2ème Série Messieurs 18/24.9   BRUT</t>
  </si>
  <si>
    <t>2ème Série Messieurs 18/24.9   NET</t>
  </si>
  <si>
    <t>3ème Série Messieurs 25/54 BRUT</t>
  </si>
  <si>
    <t>3ème Série Messieurs 25/54 NET</t>
  </si>
  <si>
    <t>Picot André</t>
  </si>
  <si>
    <t>Jamis Stephane</t>
  </si>
  <si>
    <t>Mazzeo -Bertrand Patricia</t>
  </si>
  <si>
    <t>GOLF DE LOUDUN-FONTEVRAUD</t>
  </si>
  <si>
    <t>Bordeaux Lac</t>
  </si>
  <si>
    <t>Bouland Sylvie</t>
  </si>
  <si>
    <t>2fopen Js 33</t>
  </si>
  <si>
    <t>Tevenin Claudine</t>
  </si>
  <si>
    <t>Thibault Christiane</t>
  </si>
  <si>
    <t>Marchand Louisette</t>
  </si>
  <si>
    <t>Goutorbe Chantal</t>
  </si>
  <si>
    <t>Versabeau Annie</t>
  </si>
  <si>
    <t>Lesquelen Josiane</t>
  </si>
  <si>
    <t>Teillet Evelyne</t>
  </si>
  <si>
    <t>Favreau Annette</t>
  </si>
  <si>
    <t>De Bellegarde Réjane</t>
  </si>
  <si>
    <t>Rousse Annie</t>
  </si>
  <si>
    <t>Jacinto Lionel</t>
  </si>
  <si>
    <t>Bourbonnais Richard</t>
  </si>
  <si>
    <t>Gauvin Alain</t>
  </si>
  <si>
    <t>Nouvelle-Aquitaine</t>
  </si>
  <si>
    <t>David Jean</t>
  </si>
  <si>
    <t>Limoges Christophe</t>
  </si>
  <si>
    <t>Corgnac Gérard</t>
  </si>
  <si>
    <t>Bellvert Pierrick</t>
  </si>
  <si>
    <t>Calaber François</t>
  </si>
  <si>
    <t>Tevenin Jean-Louis</t>
  </si>
  <si>
    <t>Rousseau Jean Jacques</t>
  </si>
  <si>
    <t>Pillet Alain</t>
  </si>
  <si>
    <t>Bardin Guy</t>
  </si>
  <si>
    <t>Dessalas Charles-Pierre</t>
  </si>
  <si>
    <t>Favreau Philippe</t>
  </si>
  <si>
    <t>Martineau Daniel</t>
  </si>
  <si>
    <t>Jaros Josiane</t>
  </si>
  <si>
    <t>Marchive Véronique</t>
  </si>
  <si>
    <t>Margerit Isabelle</t>
  </si>
  <si>
    <t>Milliot Annie</t>
  </si>
  <si>
    <t>Carrez Catherine</t>
  </si>
  <si>
    <t>Vernaire Catherine</t>
  </si>
  <si>
    <t>Terreau Dominique</t>
  </si>
  <si>
    <t>Thibaud Janine</t>
  </si>
  <si>
    <t>Verheylewegen Danielle</t>
  </si>
  <si>
    <t>Armand Annick</t>
  </si>
  <si>
    <t>Vidaluc Corinne</t>
  </si>
  <si>
    <t>Lancon Daniele</t>
  </si>
  <si>
    <t>Solt Monique</t>
  </si>
  <si>
    <t>Gomard Nadège</t>
  </si>
  <si>
    <t>Causel Danielle</t>
  </si>
  <si>
    <t>Grassin Joëlle</t>
  </si>
  <si>
    <t>Elie Didier</t>
  </si>
  <si>
    <t>Lesquelen Patrick</t>
  </si>
  <si>
    <t>Girard Bernard</t>
  </si>
  <si>
    <t>Germain Janick</t>
  </si>
  <si>
    <t>Marchive Alain</t>
  </si>
  <si>
    <t>Marchesini Jean-Claude</t>
  </si>
  <si>
    <t>Izambard Benoit</t>
  </si>
  <si>
    <t>Raynaud Jean-Yves</t>
  </si>
  <si>
    <t>Huet Loïc</t>
  </si>
  <si>
    <t>Thibault Philippe</t>
  </si>
  <si>
    <t>Bodinaud Jean-Michel</t>
  </si>
  <si>
    <t>Cai-Thi-Chan Michel</t>
  </si>
  <si>
    <t>Carrez Frederic</t>
  </si>
  <si>
    <t>Churlaud Jean-Pierre</t>
  </si>
  <si>
    <t>Tournepiche Claude</t>
  </si>
  <si>
    <t>Leroy Somer</t>
  </si>
  <si>
    <t>Breton Jean - Pierre</t>
  </si>
  <si>
    <t>Colonna D'Istria Lucien</t>
  </si>
  <si>
    <t>Blanche Jean-Marc</t>
  </si>
  <si>
    <t>Khath Sarun</t>
  </si>
  <si>
    <t>Kerfers Claude</t>
  </si>
  <si>
    <t>Lardier Jean-Luc</t>
  </si>
  <si>
    <t>Doignon Jean</t>
  </si>
  <si>
    <t>Bonnet Jean Pierre</t>
  </si>
  <si>
    <t>Baste Jean-Pierre</t>
  </si>
  <si>
    <t>Riffault Janny</t>
  </si>
  <si>
    <t>Versabeau Bernard</t>
  </si>
  <si>
    <t>Deschamps Jacques</t>
  </si>
  <si>
    <t>Gourmelen Bernard</t>
  </si>
  <si>
    <t>Jaros Christian</t>
  </si>
  <si>
    <t>Grassin Christian</t>
  </si>
  <si>
    <t>Sausseau Michel</t>
  </si>
  <si>
    <t>Margerit Dominique</t>
  </si>
  <si>
    <t>Gomard Serge</t>
  </si>
  <si>
    <t>Sault Patrick</t>
  </si>
  <si>
    <t>Renaud Gérard</t>
  </si>
  <si>
    <t>Gabet Willy</t>
  </si>
  <si>
    <t>Langlois Raymond</t>
  </si>
  <si>
    <t>Milliot Philippe</t>
  </si>
  <si>
    <t>Pain Jean Marie</t>
  </si>
  <si>
    <t>Chapelle Daniel</t>
  </si>
  <si>
    <t>Levasseur Gérard</t>
  </si>
  <si>
    <t>Hucault Alain</t>
  </si>
  <si>
    <t>Payro Gerard</t>
  </si>
  <si>
    <t>Piton Jean-François</t>
  </si>
  <si>
    <t>Gibault Jean Marie</t>
  </si>
  <si>
    <t>Maggioni Joel</t>
  </si>
  <si>
    <t>Tinevez Jean Marie</t>
  </si>
  <si>
    <t>Debaud-Stocchi Claudine</t>
  </si>
  <si>
    <t>Maurial-Michelot Murielle</t>
  </si>
  <si>
    <t>Mederic Nathalie</t>
  </si>
  <si>
    <t>Onnee Michel</t>
  </si>
  <si>
    <t>Mayhew Stan</t>
  </si>
  <si>
    <t>Barbonne Alain</t>
  </si>
  <si>
    <t>Vignault Pierre</t>
  </si>
  <si>
    <t>Michelot Michel</t>
  </si>
  <si>
    <t>Bize Christophe</t>
  </si>
  <si>
    <t>Pousse Thierry</t>
  </si>
  <si>
    <t>Bongard Patrick</t>
  </si>
  <si>
    <t>Bordelais</t>
  </si>
  <si>
    <t>Coudray Philippe</t>
  </si>
  <si>
    <t>Pecquet Christian</t>
  </si>
  <si>
    <t>Hebert Gilles</t>
  </si>
  <si>
    <t>Thorin Eric</t>
  </si>
  <si>
    <t>Ballu Sylvain</t>
  </si>
  <si>
    <t>Le Boucher Francoise</t>
  </si>
  <si>
    <t>Erieau Claudine</t>
  </si>
  <si>
    <t>Roussel Danielle</t>
  </si>
  <si>
    <t>Pouhet Brigitte</t>
  </si>
  <si>
    <t>Vignault Marie-Paule</t>
  </si>
  <si>
    <t>Georges Carmen</t>
  </si>
  <si>
    <t>Kauffmann Béatrice</t>
  </si>
  <si>
    <t>Oger Marie Jose</t>
  </si>
  <si>
    <t>Breton Pascale</t>
  </si>
  <si>
    <t>Differ Frederique</t>
  </si>
  <si>
    <t>Santamaria Françoise</t>
  </si>
  <si>
    <t>Marot Christiane</t>
  </si>
  <si>
    <t>Lardeau Martine</t>
  </si>
  <si>
    <t>Poiron-Charpentier Francine</t>
  </si>
  <si>
    <t>Loches Verneuil</t>
  </si>
  <si>
    <t>Lardeau Dominique</t>
  </si>
  <si>
    <t>Guiot Claude</t>
  </si>
  <si>
    <t>Mehouas Bernard</t>
  </si>
  <si>
    <t>Blot Jean-Marie</t>
  </si>
  <si>
    <t>Duriez Jean Marc</t>
  </si>
  <si>
    <t>Le Boucher Jean-Bernard</t>
  </si>
  <si>
    <t>Georges Roland</t>
  </si>
  <si>
    <t>Mederic Bruno</t>
  </si>
  <si>
    <t>Barbeau Jean François</t>
  </si>
  <si>
    <t>Charrier Michel</t>
  </si>
  <si>
    <t>Herveau Dominique</t>
  </si>
  <si>
    <t>Bussiere Alain</t>
  </si>
  <si>
    <t>Croux Christophe</t>
  </si>
  <si>
    <t>Gregoire Bernard</t>
  </si>
  <si>
    <t>Thibault Gérard</t>
  </si>
  <si>
    <t>Lorenzetti Francis</t>
  </si>
  <si>
    <t>Oger Jacques</t>
  </si>
  <si>
    <t>Beaughon Thierry</t>
  </si>
  <si>
    <t>Pouhet Michel</t>
  </si>
  <si>
    <t>Barro Marc</t>
  </si>
  <si>
    <t>Bodin Jean Marie</t>
  </si>
  <si>
    <t>Erieau Jean-Jacques</t>
  </si>
  <si>
    <t>Marcel Henri</t>
  </si>
  <si>
    <t>Differ Michel</t>
  </si>
  <si>
    <t>Spencer Malcolm</t>
  </si>
  <si>
    <t>Vallet Dany</t>
  </si>
  <si>
    <t>Roussel Dominique</t>
  </si>
  <si>
    <t>Menu Serge</t>
  </si>
  <si>
    <t>Belliot Jacques</t>
  </si>
  <si>
    <t>Marchand Jean Pierre</t>
  </si>
  <si>
    <t>Joanny Joël</t>
  </si>
  <si>
    <t>Lejard Luc</t>
  </si>
  <si>
    <t>Herault Thierry</t>
  </si>
  <si>
    <t>Mechain Christophe</t>
  </si>
  <si>
    <t>Guionnet Gérard</t>
  </si>
  <si>
    <t>Forlorou Michel</t>
  </si>
  <si>
    <t>Amatriain Georges</t>
  </si>
  <si>
    <t>Painchault Daniel</t>
  </si>
  <si>
    <t>Vignaud Vincent</t>
  </si>
  <si>
    <t>Texier Annick</t>
  </si>
  <si>
    <t>Taylor Graham</t>
  </si>
  <si>
    <t>Parrington Ian</t>
  </si>
  <si>
    <t>Monneau Jacky</t>
  </si>
  <si>
    <t>Chartier Jean-Claude</t>
  </si>
  <si>
    <t>Centomo Jean Louis</t>
  </si>
  <si>
    <t>Crepeau Robert</t>
  </si>
  <si>
    <t>Cardoso Laurent</t>
  </si>
  <si>
    <t>Basck Guy</t>
  </si>
  <si>
    <t>Mazzega Guy</t>
  </si>
  <si>
    <t>Ruano Angel</t>
  </si>
  <si>
    <t>Andrieux Jean-Philippe</t>
  </si>
  <si>
    <t>Macaire Jean</t>
  </si>
  <si>
    <t>Monteil Pascal</t>
  </si>
  <si>
    <t>Edf Poitiers</t>
  </si>
  <si>
    <t>Ropars Thierry</t>
  </si>
  <si>
    <t>Papazian Samuel</t>
  </si>
  <si>
    <t>Sire Gerard</t>
  </si>
  <si>
    <t>Martin Philippe</t>
  </si>
  <si>
    <t>Briant Pierre</t>
  </si>
  <si>
    <t>Goguet Gérard</t>
  </si>
  <si>
    <t>Humbert Patrick</t>
  </si>
  <si>
    <t>Deloof Jean-Philippe</t>
  </si>
  <si>
    <t>Duchamp Marie-Claire</t>
  </si>
  <si>
    <t>Alexandre Marie-Laurence</t>
  </si>
  <si>
    <t>Bernard Claudine</t>
  </si>
  <si>
    <t>Favre Monique</t>
  </si>
  <si>
    <t>Hivelin Dominique</t>
  </si>
  <si>
    <t>Midgley Simon</t>
  </si>
  <si>
    <t>Mandeix Laurent</t>
  </si>
  <si>
    <t>Radureau Bernard</t>
  </si>
  <si>
    <t>Chrysostome Thomas</t>
  </si>
  <si>
    <t>Favre Jean-Luc</t>
  </si>
  <si>
    <t>Blanes Christian</t>
  </si>
  <si>
    <t>Forget Francis</t>
  </si>
  <si>
    <t>Hivelin Patrick</t>
  </si>
  <si>
    <t>Churlaud Jean Pierre</t>
  </si>
  <si>
    <t>Martin Dominique</t>
  </si>
  <si>
    <t>Roy Nicole</t>
  </si>
  <si>
    <t>Fournier Hélène</t>
  </si>
  <si>
    <t>Sarlay Isabelle</t>
  </si>
  <si>
    <t>Chretien Albert</t>
  </si>
  <si>
    <t>Laroche-Joubert Didier</t>
  </si>
  <si>
    <t>Enard Gilles</t>
  </si>
  <si>
    <t>Talon Christian</t>
  </si>
  <si>
    <t>Paineau Christian</t>
  </si>
  <si>
    <t>Moreau Patrick</t>
  </si>
  <si>
    <t>Ries Denis</t>
  </si>
  <si>
    <t>Jucquois Paul</t>
  </si>
  <si>
    <t>Bonneau Gilles</t>
  </si>
  <si>
    <t>Collin Alain</t>
  </si>
  <si>
    <t>Dargenton Christian</t>
  </si>
  <si>
    <t>Descroix Olivier</t>
  </si>
  <si>
    <t>Lacourcelle René</t>
  </si>
  <si>
    <t>Cambien Daniel</t>
  </si>
  <si>
    <t>GOLF LA ROCHELLE SUD (AGERNA)</t>
  </si>
  <si>
    <t>Lebourg Monique</t>
  </si>
  <si>
    <t>Blazquez Paul</t>
  </si>
  <si>
    <t>Hamann Francis</t>
  </si>
  <si>
    <t>Comin Didier</t>
  </si>
  <si>
    <t>Barreau Olivier</t>
  </si>
  <si>
    <t>Le Doeuil Philippe</t>
  </si>
  <si>
    <t>Ropars Chantal</t>
  </si>
  <si>
    <t>Garnaud Françoise</t>
  </si>
  <si>
    <t>Charbonnier Annick</t>
  </si>
  <si>
    <t>Monin Michele</t>
  </si>
  <si>
    <t>Laurant Patrick</t>
  </si>
  <si>
    <t>Domaine Des Forges</t>
  </si>
  <si>
    <t>Tempereau Pierre-Jean</t>
  </si>
  <si>
    <t>Tisseuil Jean-Jacques</t>
  </si>
  <si>
    <t>GOLF DOMAINE DES FORGES</t>
  </si>
  <si>
    <t>Zysk Véronique</t>
  </si>
  <si>
    <t>Grand Claude</t>
  </si>
  <si>
    <t>Pollet Alain</t>
  </si>
  <si>
    <t>Pelletier Jean-Michel</t>
  </si>
  <si>
    <t>Normand Thierry</t>
  </si>
  <si>
    <t>Millet Guy</t>
  </si>
  <si>
    <t>Grand Jean-Pierre</t>
  </si>
  <si>
    <t>Thierry Pascal</t>
  </si>
  <si>
    <t>Hucault Regis</t>
  </si>
  <si>
    <t>Charron Jean-Pierre</t>
  </si>
  <si>
    <t>Golla Michel</t>
  </si>
  <si>
    <t>Amsellem Jean-Louis</t>
  </si>
  <si>
    <t>Villeneuve Michel</t>
  </si>
  <si>
    <t>Nonet Thierry</t>
  </si>
  <si>
    <t>Rousselot Christian</t>
  </si>
  <si>
    <t>Merrien Jean-Pierre</t>
  </si>
  <si>
    <t>Moreau Jean Pierre</t>
  </si>
  <si>
    <t>Fajou Patricia</t>
  </si>
  <si>
    <t>Metais Danielle</t>
  </si>
  <si>
    <t>Bardon Jean Marie</t>
  </si>
  <si>
    <t>Lacourcelle Marylène</t>
  </si>
  <si>
    <t>Bardon Marie Annick</t>
  </si>
  <si>
    <t>Duffourc Laurent</t>
  </si>
  <si>
    <t>Penaud Dominique</t>
  </si>
  <si>
    <t>Rabault Pascal</t>
  </si>
  <si>
    <t>Rebin Jean Luc</t>
  </si>
  <si>
    <t>Poinsot Cyril</t>
  </si>
  <si>
    <t>Bordas Michele</t>
  </si>
  <si>
    <t>Leheutre Eva</t>
  </si>
  <si>
    <t>Pelgas Michel</t>
  </si>
  <si>
    <t>Bordas Michel</t>
  </si>
  <si>
    <t>Etineau Patrick</t>
  </si>
  <si>
    <t>Delfortrie Stephane</t>
  </si>
  <si>
    <t>Baste Beatrice</t>
  </si>
  <si>
    <t>Poinsot Joëlle</t>
  </si>
  <si>
    <t>Thiebaut Monique</t>
  </si>
  <si>
    <t>Durand Jean Pierre</t>
  </si>
  <si>
    <t>Viger Alain</t>
  </si>
  <si>
    <t>Maillet Pascal</t>
  </si>
  <si>
    <t>Nicolas Cecile</t>
  </si>
  <si>
    <t>Mougel Ghislaine</t>
  </si>
  <si>
    <t>Tinse Hugues</t>
  </si>
  <si>
    <t>Thiebaut Franck</t>
  </si>
  <si>
    <t>Mougel Noël</t>
  </si>
  <si>
    <t>Lievyns Jean-Luc</t>
  </si>
  <si>
    <t>Belouet Patricia</t>
  </si>
  <si>
    <t>Michaud Kelly</t>
  </si>
  <si>
    <t>Clement Joel</t>
  </si>
  <si>
    <t>Vernaire Lionel</t>
  </si>
  <si>
    <t>Blanquart Michel</t>
  </si>
  <si>
    <t>Hoel Maurice</t>
  </si>
  <si>
    <t>Bellivier André</t>
  </si>
  <si>
    <t>Mzoughi Mondher</t>
  </si>
  <si>
    <t>Dartois Marie Dominique</t>
  </si>
  <si>
    <t>Bayliss Neil</t>
  </si>
  <si>
    <t>Brasseur Dany</t>
  </si>
  <si>
    <t>Vincent Jean Claude</t>
  </si>
  <si>
    <t>Henri Jean-Pierre</t>
  </si>
  <si>
    <t>Schneider Patrick</t>
  </si>
  <si>
    <t>Gudin Castillon Catherine</t>
  </si>
  <si>
    <t>Jacinto Roselyne</t>
  </si>
  <si>
    <t>Tournemol Didier</t>
  </si>
  <si>
    <t>Delcroix Alain</t>
  </si>
  <si>
    <t>Pradeaud Francis</t>
  </si>
  <si>
    <t>Castillon Claude</t>
  </si>
  <si>
    <t>Hourtolou Nadia</t>
  </si>
  <si>
    <t>Branger Jacqueline</t>
  </si>
  <si>
    <t>Chasseriaux Francine</t>
  </si>
  <si>
    <t>Duquerroir Marie-Françoise</t>
  </si>
  <si>
    <t>Renaud Louisette</t>
  </si>
  <si>
    <t>Foucher Jean-Marie</t>
  </si>
  <si>
    <t>Maze Joël</t>
  </si>
  <si>
    <t>Branger Donat</t>
  </si>
  <si>
    <t>Rebeyrol Luc</t>
  </si>
  <si>
    <t>Hourtolou Françis</t>
  </si>
  <si>
    <t>Perrot Didier</t>
  </si>
  <si>
    <t>Delmonte Sylvie</t>
  </si>
  <si>
    <t>Blot Claudette</t>
  </si>
  <si>
    <t>Voudon Martine</t>
  </si>
  <si>
    <t>Chenevier Fabienne</t>
  </si>
  <si>
    <t>Rigoutat Philippe</t>
  </si>
  <si>
    <t>Faugeroux Michel</t>
  </si>
  <si>
    <t>Theault Veronique</t>
  </si>
  <si>
    <t>Bordage Philippe</t>
  </si>
  <si>
    <t>Theault Marc</t>
  </si>
  <si>
    <t>Lahaye Hervé</t>
  </si>
  <si>
    <t>Alzieu Francois</t>
  </si>
  <si>
    <t>Percheron Jean Claude</t>
  </si>
  <si>
    <t>Bouland André</t>
  </si>
  <si>
    <t>Chaye Emmanuel</t>
  </si>
  <si>
    <t>Chauvet Jean-Marc</t>
  </si>
  <si>
    <t>Folscheid Claire</t>
  </si>
  <si>
    <t>Parent Jacqueline</t>
  </si>
  <si>
    <t>Lani Pierre</t>
  </si>
  <si>
    <t>Bernard Patrick</t>
  </si>
  <si>
    <t>Rouger Yvon</t>
  </si>
  <si>
    <t>Guery Michel</t>
  </si>
  <si>
    <t>Parrou Elena</t>
  </si>
  <si>
    <t>Jullien Elisabeth</t>
  </si>
  <si>
    <t>Veillet Bruno</t>
  </si>
  <si>
    <t>Jullien Olivier</t>
  </si>
  <si>
    <t>Juvenal Bertrand</t>
  </si>
  <si>
    <t>Criaud Brigitte</t>
  </si>
  <si>
    <t>Debelly-Thorin Karine</t>
  </si>
  <si>
    <t>Ribreau Jean Paul</t>
  </si>
  <si>
    <t>Delmon Jean Michel</t>
  </si>
  <si>
    <t>Henry-Bonniot Patrick</t>
  </si>
  <si>
    <t>GOLF LA ROCHELLE SUD (OTUS)</t>
  </si>
  <si>
    <t>Pinturier Corinne</t>
  </si>
  <si>
    <t>Fassier Henri</t>
  </si>
  <si>
    <t>Bonus OK !</t>
  </si>
  <si>
    <t>Macaire Jean + Le Boucher Jean-Bernard</t>
  </si>
  <si>
    <t>Tevenin Claudine + Versabeau Annie</t>
  </si>
  <si>
    <t>Breton Jean - Pierre + Perrot Didier</t>
  </si>
  <si>
    <t>Theault Veronique + Favreau Annette</t>
  </si>
  <si>
    <t>CONVIVIALES SENIORS/TOUR   2024</t>
  </si>
  <si>
    <t xml:space="preserve">STATS   Participation aux Conviviales  2024  par CLUB </t>
  </si>
  <si>
    <t>Challenge inter Club des CONVIVIALES  2024</t>
  </si>
  <si>
    <t>STATS   Participation  par Série aux Conviviales   2024</t>
  </si>
  <si>
    <t>Stats sur la participation par golfeur en  2024</t>
  </si>
  <si>
    <t>Les TOPs après : GOLF DE LA PREE - LA ROCHELLE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</si>
</sst>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6"/>
      <color theme="1"/>
      <name val="Calibri"/>
      <family val="2"/>
      <scheme val="minor"/>
    </font>
    <font>
      <sz val="8"/>
      <name val="Verdana"/>
      <family val="2"/>
    </font>
    <font>
      <sz val="12"/>
      <color indexed="8"/>
      <name val="Calibri"/>
      <family val="2"/>
    </font>
    <font>
      <sz val="7.7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name val="Calibri"/>
      <family val="2"/>
      <scheme val="minor"/>
    </font>
    <font>
      <b/>
      <sz val="28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8"/>
      <color indexed="12"/>
      <name val="Calibri"/>
      <family val="2"/>
    </font>
    <font>
      <b/>
      <sz val="16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12"/>
      <color indexed="12"/>
      <name val="Calibri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4"/>
      <color theme="1"/>
      <name val="Arial"/>
      <family val="2"/>
    </font>
    <font>
      <b/>
      <sz val="14"/>
      <color rgb="FF000000"/>
      <name val="Calibri"/>
      <family val="2"/>
    </font>
    <font>
      <b/>
      <sz val="16"/>
      <color theme="1"/>
      <name val="Arial"/>
      <family val="2"/>
    </font>
    <font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2"/>
      <color theme="1"/>
      <name val="Arial"/>
      <family val="2"/>
    </font>
    <font>
      <u/>
      <sz val="9"/>
      <color indexed="8"/>
      <name val="Arial"/>
      <family val="2"/>
    </font>
    <font>
      <sz val="9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71FAF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0" applyFont="0" applyBorder="0"/>
    <xf numFmtId="0" fontId="22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1" fillId="4" borderId="30" xfId="0" applyFont="1" applyFill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0" fillId="0" borderId="35" xfId="0" applyFont="1" applyBorder="1" applyAlignment="1">
      <alignment horizontal="center"/>
    </xf>
    <xf numFmtId="0" fontId="24" fillId="16" borderId="1" xfId="0" applyFont="1" applyFill="1" applyBorder="1" applyAlignment="1">
      <alignment horizontal="center" vertical="center"/>
    </xf>
    <xf numFmtId="0" fontId="24" fillId="16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7" fillId="8" borderId="19" xfId="0" applyFont="1" applyFill="1" applyBorder="1" applyAlignment="1">
      <alignment horizontal="center" vertical="center" textRotation="90"/>
    </xf>
    <xf numFmtId="0" fontId="17" fillId="0" borderId="18" xfId="0" applyFont="1" applyBorder="1" applyAlignment="1">
      <alignment horizontal="center" vertical="center" textRotation="90"/>
    </xf>
    <xf numFmtId="0" fontId="17" fillId="9" borderId="18" xfId="0" applyFont="1" applyFill="1" applyBorder="1" applyAlignment="1">
      <alignment horizontal="center" vertical="center" textRotation="90"/>
    </xf>
    <xf numFmtId="0" fontId="17" fillId="7" borderId="18" xfId="0" applyFont="1" applyFill="1" applyBorder="1" applyAlignment="1">
      <alignment horizontal="center" vertical="center" textRotation="90"/>
    </xf>
    <xf numFmtId="0" fontId="17" fillId="4" borderId="14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164" fontId="5" fillId="0" borderId="4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7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3" fillId="14" borderId="0" xfId="0" applyFont="1" applyFill="1" applyAlignment="1">
      <alignment horizontal="left" wrapText="1"/>
    </xf>
    <xf numFmtId="0" fontId="21" fillId="14" borderId="0" xfId="0" applyFont="1" applyFill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42" fillId="0" borderId="0" xfId="1" applyFont="1" applyAlignment="1" applyProtection="1">
      <alignment horizontal="left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8" fillId="18" borderId="48" xfId="0" applyFont="1" applyFill="1" applyBorder="1" applyAlignment="1">
      <alignment horizontal="center" vertical="center"/>
    </xf>
    <xf numFmtId="0" fontId="8" fillId="19" borderId="48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5" fillId="15" borderId="48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43" fillId="2" borderId="47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textRotation="90"/>
    </xf>
    <xf numFmtId="0" fontId="43" fillId="0" borderId="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0" fillId="0" borderId="32" xfId="0" applyFont="1" applyBorder="1" applyAlignment="1">
      <alignment horizontal="center" vertical="center" textRotation="90"/>
    </xf>
    <xf numFmtId="0" fontId="44" fillId="0" borderId="9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1" fillId="0" borderId="9" xfId="0" applyFont="1" applyBorder="1" applyAlignment="1">
      <alignment vertical="center" wrapText="1"/>
    </xf>
    <xf numFmtId="0" fontId="33" fillId="0" borderId="0" xfId="0" applyFont="1" applyAlignment="1">
      <alignment wrapText="1"/>
    </xf>
    <xf numFmtId="0" fontId="39" fillId="0" borderId="0" xfId="0" applyFont="1"/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0" fillId="0" borderId="31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/>
    </xf>
    <xf numFmtId="0" fontId="6" fillId="8" borderId="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9" fontId="6" fillId="7" borderId="1" xfId="2" applyFont="1" applyFill="1" applyBorder="1" applyAlignment="1">
      <alignment horizontal="center" vertical="center"/>
    </xf>
    <xf numFmtId="9" fontId="6" fillId="9" borderId="1" xfId="2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9" fontId="6" fillId="7" borderId="16" xfId="2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9" fontId="6" fillId="7" borderId="17" xfId="2" applyFont="1" applyFill="1" applyBorder="1" applyAlignment="1">
      <alignment horizontal="center" vertical="center"/>
    </xf>
    <xf numFmtId="9" fontId="6" fillId="9" borderId="17" xfId="2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164" fontId="6" fillId="8" borderId="19" xfId="0" applyNumberFormat="1" applyFont="1" applyFill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64" fontId="45" fillId="9" borderId="18" xfId="0" applyNumberFormat="1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 vertical="center"/>
    </xf>
    <xf numFmtId="3" fontId="18" fillId="8" borderId="19" xfId="0" applyNumberFormat="1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9" borderId="18" xfId="0" applyFont="1" applyFill="1" applyBorder="1" applyAlignment="1">
      <alignment horizontal="center" vertical="center"/>
    </xf>
    <xf numFmtId="9" fontId="18" fillId="7" borderId="18" xfId="2" applyFont="1" applyFill="1" applyBorder="1" applyAlignment="1">
      <alignment horizontal="center" vertical="center"/>
    </xf>
    <xf numFmtId="9" fontId="47" fillId="9" borderId="18" xfId="2" applyFont="1" applyFill="1" applyBorder="1" applyAlignment="1">
      <alignment horizontal="center" vertical="center"/>
    </xf>
    <xf numFmtId="3" fontId="18" fillId="4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8" fillId="13" borderId="31" xfId="0" applyFont="1" applyFill="1" applyBorder="1" applyAlignment="1">
      <alignment horizontal="center" vertical="center" textRotation="90"/>
    </xf>
    <xf numFmtId="0" fontId="7" fillId="4" borderId="35" xfId="0" applyFont="1" applyFill="1" applyBorder="1" applyAlignment="1">
      <alignment horizontal="center" vertical="center"/>
    </xf>
    <xf numFmtId="0" fontId="0" fillId="0" borderId="1" xfId="0" applyBorder="1"/>
    <xf numFmtId="0" fontId="50" fillId="13" borderId="21" xfId="0" applyFont="1" applyFill="1" applyBorder="1" applyAlignment="1">
      <alignment horizontal="center" vertical="center" textRotation="90"/>
    </xf>
    <xf numFmtId="0" fontId="1" fillId="12" borderId="3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48" fillId="13" borderId="31" xfId="0" applyFont="1" applyFill="1" applyBorder="1" applyAlignment="1">
      <alignment horizontal="center" vertical="center"/>
    </xf>
    <xf numFmtId="0" fontId="32" fillId="10" borderId="1" xfId="1" applyFont="1" applyFill="1" applyBorder="1" applyAlignment="1" applyProtection="1">
      <alignment horizontal="left" vertical="center"/>
    </xf>
    <xf numFmtId="0" fontId="3" fillId="14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53" fillId="0" borderId="0" xfId="0" applyFont="1" applyAlignment="1">
      <alignment horizontal="center" vertical="center"/>
    </xf>
    <xf numFmtId="9" fontId="6" fillId="0" borderId="32" xfId="0" applyNumberFormat="1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4" borderId="5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 vertical="center"/>
    </xf>
    <xf numFmtId="0" fontId="30" fillId="0" borderId="52" xfId="0" applyFont="1" applyBorder="1" applyAlignment="1">
      <alignment horizontal="center" vertical="center" textRotation="90"/>
    </xf>
    <xf numFmtId="0" fontId="30" fillId="0" borderId="18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0" fontId="48" fillId="13" borderId="18" xfId="0" applyFont="1" applyFill="1" applyBorder="1" applyAlignment="1">
      <alignment horizontal="center" vertical="center" textRotation="90"/>
    </xf>
    <xf numFmtId="0" fontId="30" fillId="0" borderId="53" xfId="0" applyFont="1" applyBorder="1" applyAlignment="1">
      <alignment horizontal="center" vertical="center" textRotation="90"/>
    </xf>
    <xf numFmtId="0" fontId="3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0" borderId="54" xfId="0" applyFont="1" applyBorder="1" applyAlignment="1">
      <alignment vertical="center" wrapText="1"/>
    </xf>
    <xf numFmtId="0" fontId="49" fillId="13" borderId="28" xfId="0" applyFont="1" applyFill="1" applyBorder="1" applyAlignment="1">
      <alignment horizontal="center" vertical="center" textRotation="90"/>
    </xf>
    <xf numFmtId="0" fontId="1" fillId="2" borderId="55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56" fillId="0" borderId="16" xfId="0" applyFont="1" applyBorder="1" applyAlignment="1">
      <alignment horizontal="center"/>
    </xf>
    <xf numFmtId="0" fontId="56" fillId="0" borderId="49" xfId="0" applyFont="1" applyBorder="1" applyAlignment="1">
      <alignment horizontal="center"/>
    </xf>
    <xf numFmtId="0" fontId="17" fillId="11" borderId="10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55" fillId="4" borderId="13" xfId="0" applyFont="1" applyFill="1" applyBorder="1" applyAlignment="1">
      <alignment horizontal="center" vertical="center"/>
    </xf>
    <xf numFmtId="0" fontId="55" fillId="0" borderId="3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55" fillId="4" borderId="9" xfId="0" applyFont="1" applyFill="1" applyBorder="1" applyAlignment="1">
      <alignment horizontal="center" vertical="center"/>
    </xf>
    <xf numFmtId="0" fontId="57" fillId="4" borderId="14" xfId="0" applyFont="1" applyFill="1" applyBorder="1" applyAlignment="1">
      <alignment horizontal="center" vertical="center"/>
    </xf>
    <xf numFmtId="0" fontId="57" fillId="0" borderId="38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7" fillId="0" borderId="0" xfId="0" applyFont="1"/>
    <xf numFmtId="0" fontId="53" fillId="0" borderId="0" xfId="0" applyFont="1"/>
    <xf numFmtId="0" fontId="57" fillId="0" borderId="0" xfId="0" applyFont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23" fillId="0" borderId="35" xfId="0" applyFont="1" applyBorder="1"/>
    <xf numFmtId="0" fontId="41" fillId="0" borderId="35" xfId="0" applyFont="1" applyBorder="1" applyAlignment="1">
      <alignment horizontal="center"/>
    </xf>
    <xf numFmtId="0" fontId="35" fillId="0" borderId="9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59" fillId="14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9" fillId="14" borderId="1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3" fillId="1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vertical="center"/>
    </xf>
    <xf numFmtId="0" fontId="59" fillId="3" borderId="1" xfId="0" applyFont="1" applyFill="1" applyBorder="1" applyAlignment="1">
      <alignment horizontal="center" vertical="center"/>
    </xf>
    <xf numFmtId="0" fontId="59" fillId="3" borderId="15" xfId="0" applyFont="1" applyFill="1" applyBorder="1" applyAlignment="1">
      <alignment horizontal="center" vertical="center"/>
    </xf>
    <xf numFmtId="0" fontId="0" fillId="17" borderId="15" xfId="0" applyFill="1" applyBorder="1" applyAlignment="1">
      <alignment horizontal="center"/>
    </xf>
    <xf numFmtId="0" fontId="0" fillId="21" borderId="15" xfId="0" applyFill="1" applyBorder="1" applyAlignment="1">
      <alignment horizontal="center"/>
    </xf>
    <xf numFmtId="0" fontId="3" fillId="1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 wrapText="1"/>
    </xf>
    <xf numFmtId="0" fontId="59" fillId="17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wrapText="1"/>
    </xf>
    <xf numFmtId="0" fontId="59" fillId="4" borderId="1" xfId="0" applyFont="1" applyFill="1" applyBorder="1" applyAlignment="1">
      <alignment horizontal="center" vertical="center" wrapText="1"/>
    </xf>
    <xf numFmtId="0" fontId="59" fillId="17" borderId="1" xfId="0" applyFont="1" applyFill="1" applyBorder="1" applyAlignment="1">
      <alignment horizontal="center" vertical="center" wrapText="1"/>
    </xf>
    <xf numFmtId="0" fontId="60" fillId="0" borderId="37" xfId="0" applyFont="1" applyBorder="1" applyAlignment="1">
      <alignment horizontal="center" vertical="center" wrapText="1"/>
    </xf>
    <xf numFmtId="0" fontId="60" fillId="0" borderId="26" xfId="0" applyFont="1" applyBorder="1" applyAlignment="1">
      <alignment horizontal="center" vertical="center" wrapText="1"/>
    </xf>
    <xf numFmtId="0" fontId="60" fillId="0" borderId="42" xfId="0" applyFont="1" applyBorder="1" applyAlignment="1">
      <alignment horizontal="center" vertical="center" wrapText="1"/>
    </xf>
    <xf numFmtId="0" fontId="60" fillId="0" borderId="27" xfId="0" applyFont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61" fillId="22" borderId="1" xfId="0" applyFont="1" applyFill="1" applyBorder="1" applyAlignment="1">
      <alignment horizontal="center" vertical="center"/>
    </xf>
    <xf numFmtId="0" fontId="59" fillId="14" borderId="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59" fillId="17" borderId="15" xfId="0" applyFont="1" applyFill="1" applyBorder="1" applyAlignment="1">
      <alignment horizontal="center" vertical="center"/>
    </xf>
    <xf numFmtId="0" fontId="3" fillId="22" borderId="15" xfId="0" applyFont="1" applyFill="1" applyBorder="1" applyAlignment="1">
      <alignment horizontal="center" vertical="center"/>
    </xf>
    <xf numFmtId="0" fontId="3" fillId="17" borderId="1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center" vertical="center" wrapText="1"/>
    </xf>
    <xf numFmtId="0" fontId="59" fillId="3" borderId="15" xfId="0" applyFont="1" applyFill="1" applyBorder="1" applyAlignment="1">
      <alignment horizontal="center" vertical="center" wrapText="1"/>
    </xf>
    <xf numFmtId="0" fontId="61" fillId="22" borderId="15" xfId="0" applyFont="1" applyFill="1" applyBorder="1" applyAlignment="1">
      <alignment horizontal="center" vertical="center"/>
    </xf>
    <xf numFmtId="0" fontId="62" fillId="23" borderId="1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1" fillId="5" borderId="37" xfId="0" applyFont="1" applyFill="1" applyBorder="1" applyAlignment="1">
      <alignment horizontal="center" vertical="center"/>
    </xf>
    <xf numFmtId="0" fontId="52" fillId="5" borderId="38" xfId="0" applyFont="1" applyFill="1" applyBorder="1" applyAlignment="1">
      <alignment horizontal="center" vertical="center"/>
    </xf>
    <xf numFmtId="0" fontId="52" fillId="5" borderId="42" xfId="0" applyFont="1" applyFill="1" applyBorder="1" applyAlignment="1">
      <alignment horizontal="center" vertical="center"/>
    </xf>
    <xf numFmtId="0" fontId="51" fillId="17" borderId="37" xfId="0" applyFont="1" applyFill="1" applyBorder="1" applyAlignment="1">
      <alignment horizontal="center" vertical="center"/>
    </xf>
    <xf numFmtId="0" fontId="52" fillId="17" borderId="38" xfId="0" applyFont="1" applyFill="1" applyBorder="1" applyAlignment="1">
      <alignment horizontal="center" vertical="center"/>
    </xf>
    <xf numFmtId="0" fontId="52" fillId="17" borderId="42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51" fillId="5" borderId="36" xfId="0" applyFont="1" applyFill="1" applyBorder="1" applyAlignment="1">
      <alignment horizontal="center" vertical="center"/>
    </xf>
    <xf numFmtId="0" fontId="52" fillId="5" borderId="31" xfId="0" applyFont="1" applyFill="1" applyBorder="1" applyAlignment="1">
      <alignment horizontal="center" vertical="center"/>
    </xf>
    <xf numFmtId="0" fontId="52" fillId="5" borderId="32" xfId="0" applyFont="1" applyFill="1" applyBorder="1" applyAlignment="1">
      <alignment horizontal="center" vertical="center"/>
    </xf>
    <xf numFmtId="0" fontId="1" fillId="17" borderId="36" xfId="0" applyFont="1" applyFill="1" applyBorder="1" applyAlignment="1">
      <alignment horizontal="center" vertical="center"/>
    </xf>
    <xf numFmtId="0" fontId="20" fillId="17" borderId="31" xfId="0" applyFont="1" applyFill="1" applyBorder="1" applyAlignment="1">
      <alignment horizontal="center" vertical="center"/>
    </xf>
    <xf numFmtId="0" fontId="20" fillId="17" borderId="3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/>
    </xf>
    <xf numFmtId="0" fontId="46" fillId="4" borderId="11" xfId="0" applyFont="1" applyFill="1" applyBorder="1" applyAlignment="1">
      <alignment horizontal="center"/>
    </xf>
    <xf numFmtId="0" fontId="46" fillId="4" borderId="12" xfId="0" applyFont="1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46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left" vertical="center"/>
    </xf>
    <xf numFmtId="0" fontId="12" fillId="4" borderId="38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29">
    <cellStyle name="flashing" xfId="4" xr:uid="{00000000-0005-0000-0000-000000000000}"/>
    <cellStyle name="'Flashing'" xfId="5" xr:uid="{00000000-0005-0000-0000-000001000000}"/>
    <cellStyle name="Lien hypertexte" xfId="1" builtinId="8"/>
    <cellStyle name="Lien hypertexte 10" xfId="23" xr:uid="{00000000-0005-0000-0000-000003000000}"/>
    <cellStyle name="Lien hypertexte 11" xfId="24" xr:uid="{00000000-0005-0000-0000-000004000000}"/>
    <cellStyle name="Lien hypertexte 12" xfId="25" xr:uid="{00000000-0005-0000-0000-000005000000}"/>
    <cellStyle name="Lien hypertexte 13" xfId="26" xr:uid="{00000000-0005-0000-0000-000006000000}"/>
    <cellStyle name="Lien hypertexte 14" xfId="28" xr:uid="{00000000-0005-0000-0000-000007000000}"/>
    <cellStyle name="Lien hypertexte 15" xfId="27" xr:uid="{00000000-0005-0000-0000-000008000000}"/>
    <cellStyle name="Lien hypertexte 2" xfId="3" xr:uid="{00000000-0005-0000-0000-000009000000}"/>
    <cellStyle name="Lien hypertexte 2 2" xfId="7" xr:uid="{00000000-0005-0000-0000-00000A000000}"/>
    <cellStyle name="Lien hypertexte 2 3" xfId="8" xr:uid="{00000000-0005-0000-0000-00000B000000}"/>
    <cellStyle name="Lien hypertexte 2 4" xfId="9" xr:uid="{00000000-0005-0000-0000-00000C000000}"/>
    <cellStyle name="Lien hypertexte 2 5" xfId="11" xr:uid="{00000000-0005-0000-0000-00000D000000}"/>
    <cellStyle name="Lien hypertexte 2 6" xfId="13" xr:uid="{00000000-0005-0000-0000-00000E000000}"/>
    <cellStyle name="Lien hypertexte 2 7" xfId="16" xr:uid="{00000000-0005-0000-0000-00000F000000}"/>
    <cellStyle name="Lien hypertexte 3" xfId="19" xr:uid="{00000000-0005-0000-0000-000010000000}"/>
    <cellStyle name="Lien hypertexte 3 2" xfId="6" xr:uid="{00000000-0005-0000-0000-000011000000}"/>
    <cellStyle name="Lien hypertexte 4" xfId="10" xr:uid="{00000000-0005-0000-0000-000012000000}"/>
    <cellStyle name="Lien hypertexte 4 2" xfId="14" xr:uid="{00000000-0005-0000-0000-000013000000}"/>
    <cellStyle name="Lien hypertexte 4 3" xfId="17" xr:uid="{00000000-0005-0000-0000-000014000000}"/>
    <cellStyle name="Lien hypertexte 5" xfId="12" xr:uid="{00000000-0005-0000-0000-000015000000}"/>
    <cellStyle name="Lien hypertexte 5 2" xfId="18" xr:uid="{00000000-0005-0000-0000-000016000000}"/>
    <cellStyle name="Lien hypertexte 6" xfId="15" xr:uid="{00000000-0005-0000-0000-000017000000}"/>
    <cellStyle name="Lien hypertexte 7" xfId="20" xr:uid="{00000000-0005-0000-0000-000018000000}"/>
    <cellStyle name="Lien hypertexte 8" xfId="21" xr:uid="{00000000-0005-0000-0000-000019000000}"/>
    <cellStyle name="Lien hypertexte 9" xfId="22" xr:uid="{00000000-0005-0000-0000-00001A000000}"/>
    <cellStyle name="Normal" xfId="0" builtinId="0"/>
    <cellStyle name="Pourcentage" xfId="2" builtinId="5"/>
  </cellStyles>
  <dxfs count="0"/>
  <tableStyles count="0" defaultTableStyle="TableStyleMedium9"/>
  <colors>
    <mruColors>
      <color rgb="FF66FFFF"/>
      <color rgb="FFFF99FF"/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2022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'Par Club'!$A$4:$A$29</c:f>
              <c:strCache>
                <c:ptCount val="26"/>
                <c:pt idx="0">
                  <c:v>Niort</c:v>
                </c:pt>
                <c:pt idx="1">
                  <c:v>Angouleme Hiron</c:v>
                </c:pt>
                <c:pt idx="2">
                  <c:v>La Pree La Rochelle</c:v>
                </c:pt>
                <c:pt idx="3">
                  <c:v>Rochelle Sud</c:v>
                </c:pt>
                <c:pt idx="4">
                  <c:v>Ch. Vallade</c:v>
                </c:pt>
                <c:pt idx="5">
                  <c:v>La Palmyre</c:v>
                </c:pt>
                <c:pt idx="6">
                  <c:v>Mazieres</c:v>
                </c:pt>
                <c:pt idx="7">
                  <c:v>Haut Poitou</c:v>
                </c:pt>
                <c:pt idx="8">
                  <c:v>Rochefort Ocean</c:v>
                </c:pt>
                <c:pt idx="9">
                  <c:v>Saintes</c:v>
                </c:pt>
                <c:pt idx="10">
                  <c:v>Royan</c:v>
                </c:pt>
                <c:pt idx="11">
                  <c:v>Domaine Des Forges</c:v>
                </c:pt>
                <c:pt idx="12">
                  <c:v>Autres</c:v>
                </c:pt>
                <c:pt idx="13">
                  <c:v>Preze</c:v>
                </c:pt>
                <c:pt idx="14">
                  <c:v>Cognac</c:v>
                </c:pt>
                <c:pt idx="15">
                  <c:v>Montendre</c:v>
                </c:pt>
                <c:pt idx="16">
                  <c:v>Roche Posay</c:v>
                </c:pt>
                <c:pt idx="17">
                  <c:v>Poitiers-Chalons</c:v>
                </c:pt>
                <c:pt idx="18">
                  <c:v>Loudun</c:v>
                </c:pt>
                <c:pt idx="19">
                  <c:v>Mignaloux</c:v>
                </c:pt>
                <c:pt idx="20">
                  <c:v>Bressuire</c:v>
                </c:pt>
                <c:pt idx="21">
                  <c:v>Oleron</c:v>
                </c:pt>
                <c:pt idx="22">
                  <c:v>Aubeterre</c:v>
                </c:pt>
                <c:pt idx="23">
                  <c:v>La Porcelaine</c:v>
                </c:pt>
                <c:pt idx="24">
                  <c:v>Bordeaux Lac</c:v>
                </c:pt>
                <c:pt idx="25">
                  <c:v>La Domangere</c:v>
                </c:pt>
              </c:strCache>
            </c:strRef>
          </c:cat>
          <c:val>
            <c:numRef>
              <c:f>'Par Club'!$Z$4:$Z$29</c:f>
              <c:numCache>
                <c:formatCode>General</c:formatCode>
                <c:ptCount val="26"/>
                <c:pt idx="0">
                  <c:v>358</c:v>
                </c:pt>
                <c:pt idx="1">
                  <c:v>214</c:v>
                </c:pt>
                <c:pt idx="2">
                  <c:v>170</c:v>
                </c:pt>
                <c:pt idx="3">
                  <c:v>146</c:v>
                </c:pt>
                <c:pt idx="4">
                  <c:v>141</c:v>
                </c:pt>
                <c:pt idx="5">
                  <c:v>139</c:v>
                </c:pt>
                <c:pt idx="6">
                  <c:v>130</c:v>
                </c:pt>
                <c:pt idx="7">
                  <c:v>122</c:v>
                </c:pt>
                <c:pt idx="8">
                  <c:v>109</c:v>
                </c:pt>
                <c:pt idx="9">
                  <c:v>105</c:v>
                </c:pt>
                <c:pt idx="10">
                  <c:v>96</c:v>
                </c:pt>
                <c:pt idx="11">
                  <c:v>67</c:v>
                </c:pt>
                <c:pt idx="12">
                  <c:v>57</c:v>
                </c:pt>
                <c:pt idx="13">
                  <c:v>55</c:v>
                </c:pt>
                <c:pt idx="14">
                  <c:v>33</c:v>
                </c:pt>
                <c:pt idx="15">
                  <c:v>27</c:v>
                </c:pt>
                <c:pt idx="16">
                  <c:v>26</c:v>
                </c:pt>
                <c:pt idx="17">
                  <c:v>23</c:v>
                </c:pt>
                <c:pt idx="18">
                  <c:v>18</c:v>
                </c:pt>
                <c:pt idx="19">
                  <c:v>14</c:v>
                </c:pt>
                <c:pt idx="20">
                  <c:v>12</c:v>
                </c:pt>
                <c:pt idx="21">
                  <c:v>12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A-40FF-AA17-5E112C1CB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2022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'Challenge Clubs'!$A$4:$A$29</c:f>
              <c:strCache>
                <c:ptCount val="26"/>
                <c:pt idx="0">
                  <c:v>Niort</c:v>
                </c:pt>
                <c:pt idx="1">
                  <c:v>Angouleme Hiron</c:v>
                </c:pt>
                <c:pt idx="2">
                  <c:v>La Pree La Rochelle</c:v>
                </c:pt>
                <c:pt idx="3">
                  <c:v>Rochelle Sud</c:v>
                </c:pt>
                <c:pt idx="4">
                  <c:v>Ch. Vallade</c:v>
                </c:pt>
                <c:pt idx="5">
                  <c:v>Mazieres</c:v>
                </c:pt>
                <c:pt idx="6">
                  <c:v>La Palmyre</c:v>
                </c:pt>
                <c:pt idx="7">
                  <c:v>Domaine Des Forges</c:v>
                </c:pt>
                <c:pt idx="8">
                  <c:v>Royan</c:v>
                </c:pt>
                <c:pt idx="9">
                  <c:v>Haut Poitou</c:v>
                </c:pt>
                <c:pt idx="10">
                  <c:v>Rochefort Ocean</c:v>
                </c:pt>
                <c:pt idx="11">
                  <c:v>Saintes</c:v>
                </c:pt>
                <c:pt idx="12">
                  <c:v>Preze</c:v>
                </c:pt>
                <c:pt idx="13">
                  <c:v>Autres</c:v>
                </c:pt>
                <c:pt idx="14">
                  <c:v>Roche Posay</c:v>
                </c:pt>
                <c:pt idx="15">
                  <c:v>Oleron</c:v>
                </c:pt>
                <c:pt idx="16">
                  <c:v>Poitiers-Chalons</c:v>
                </c:pt>
                <c:pt idx="17">
                  <c:v>Montendre</c:v>
                </c:pt>
                <c:pt idx="18">
                  <c:v>Cognac</c:v>
                </c:pt>
                <c:pt idx="19">
                  <c:v>Bressuire</c:v>
                </c:pt>
                <c:pt idx="20">
                  <c:v>Loudun</c:v>
                </c:pt>
                <c:pt idx="21">
                  <c:v>Mignaloux</c:v>
                </c:pt>
                <c:pt idx="22">
                  <c:v>Aubeterre</c:v>
                </c:pt>
                <c:pt idx="23">
                  <c:v>La Porcelaine</c:v>
                </c:pt>
                <c:pt idx="24">
                  <c:v>Bordeaux Lac</c:v>
                </c:pt>
                <c:pt idx="25">
                  <c:v>La Domangere</c:v>
                </c:pt>
              </c:strCache>
            </c:strRef>
          </c:cat>
          <c:val>
            <c:numRef>
              <c:f>'Challenge Clubs'!$Z$4:$Z$29</c:f>
              <c:numCache>
                <c:formatCode>General</c:formatCode>
                <c:ptCount val="26"/>
                <c:pt idx="0">
                  <c:v>68</c:v>
                </c:pt>
                <c:pt idx="1">
                  <c:v>60</c:v>
                </c:pt>
                <c:pt idx="2">
                  <c:v>54</c:v>
                </c:pt>
                <c:pt idx="3">
                  <c:v>50</c:v>
                </c:pt>
                <c:pt idx="4">
                  <c:v>49</c:v>
                </c:pt>
                <c:pt idx="5">
                  <c:v>48</c:v>
                </c:pt>
                <c:pt idx="6">
                  <c:v>45</c:v>
                </c:pt>
                <c:pt idx="7">
                  <c:v>40</c:v>
                </c:pt>
                <c:pt idx="8">
                  <c:v>38</c:v>
                </c:pt>
                <c:pt idx="9">
                  <c:v>38</c:v>
                </c:pt>
                <c:pt idx="10">
                  <c:v>35</c:v>
                </c:pt>
                <c:pt idx="11">
                  <c:v>17</c:v>
                </c:pt>
                <c:pt idx="12">
                  <c:v>14</c:v>
                </c:pt>
                <c:pt idx="13">
                  <c:v>13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E-4E1D-A2EC-4BA14E7D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19049</xdr:rowOff>
    </xdr:from>
    <xdr:to>
      <xdr:col>26</xdr:col>
      <xdr:colOff>43815</xdr:colOff>
      <xdr:row>63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19049</xdr:rowOff>
    </xdr:from>
    <xdr:to>
      <xdr:col>26</xdr:col>
      <xdr:colOff>15240</xdr:colOff>
      <xdr:row>62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0.68623</cdr:x>
      <cdr:y>0.31296</cdr:y>
    </cdr:from>
    <cdr:to>
      <cdr:x>0.99143</cdr:x>
      <cdr:y>0.98547</cdr:y>
    </cdr:to>
    <cdr:pic>
      <cdr:nvPicPr>
        <cdr:cNvPr id="3" name="Image 2">
          <a:extLst xmlns:a="http://schemas.openxmlformats.org/drawingml/2006/main">
            <a:ext uri="{FF2B5EF4-FFF2-40B4-BE49-F238E27FC236}">
              <a16:creationId xmlns:a16="http://schemas.microsoft.com/office/drawing/2014/main" id="{A032EE10-B979-4826-AE1F-AADBB39C4D8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37674" y="2050871"/>
          <a:ext cx="3263431" cy="440709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8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9" name="Picture 111" descr="http://web.ffgolf.org/resultats/img/flag/FRA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9</xdr:col>
      <xdr:colOff>2</xdr:colOff>
      <xdr:row>2</xdr:row>
      <xdr:rowOff>0</xdr:rowOff>
    </xdr:from>
    <xdr:to>
      <xdr:col>9</xdr:col>
      <xdr:colOff>2</xdr:colOff>
      <xdr:row>2</xdr:row>
      <xdr:rowOff>0</xdr:rowOff>
    </xdr:to>
    <xdr:pic>
      <xdr:nvPicPr>
        <xdr:cNvPr id="10" name="Picture 112" descr="http://web.ffgolf.org/resultats/img/flag/FRA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857752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</xdr:colOff>
      <xdr:row>2</xdr:row>
      <xdr:rowOff>0</xdr:rowOff>
    </xdr:from>
    <xdr:to>
      <xdr:col>9</xdr:col>
      <xdr:colOff>1</xdr:colOff>
      <xdr:row>2</xdr:row>
      <xdr:rowOff>0</xdr:rowOff>
    </xdr:to>
    <xdr:pic>
      <xdr:nvPicPr>
        <xdr:cNvPr id="11" name="Picture 113" descr="http://web.ffgolf.org/resultats/img/flag/FRA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1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12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</xdr:colOff>
      <xdr:row>2</xdr:row>
      <xdr:rowOff>0</xdr:rowOff>
    </xdr:from>
    <xdr:to>
      <xdr:col>12</xdr:col>
      <xdr:colOff>1</xdr:colOff>
      <xdr:row>2</xdr:row>
      <xdr:rowOff>0</xdr:rowOff>
    </xdr:to>
    <xdr:pic>
      <xdr:nvPicPr>
        <xdr:cNvPr id="13" name="Picture 125" descr="http://web.ffgolf.org/resultats/img/flag/FRA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1" y="192405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9</xdr:row>
          <xdr:rowOff>104775</xdr:rowOff>
        </xdr:from>
        <xdr:to>
          <xdr:col>2</xdr:col>
          <xdr:colOff>2486025</xdr:colOff>
          <xdr:row>9</xdr:row>
          <xdr:rowOff>590550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9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Attribution Bonus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Feuil3">
    <tabColor theme="9"/>
  </sheetPr>
  <dimension ref="A1:BA312"/>
  <sheetViews>
    <sheetView tabSelected="1" workbookViewId="0">
      <pane ySplit="3" topLeftCell="A4" activePane="bottomLeft" state="frozen"/>
      <selection pane="bottomLeft" sqref="A1:XFD1"/>
    </sheetView>
  </sheetViews>
  <sheetFormatPr baseColWidth="10" defaultRowHeight="15" x14ac:dyDescent="0.25"/>
  <cols>
    <col min="1" max="1" width="4" customWidth="1"/>
    <col min="2" max="2" width="21.28515625" customWidth="1"/>
    <col min="3" max="3" width="4.7109375" customWidth="1"/>
    <col min="4" max="4" width="17.7109375" customWidth="1"/>
    <col min="5" max="5" width="3.85546875" hidden="1" customWidth="1"/>
    <col min="6" max="17" width="3.85546875" customWidth="1"/>
    <col min="18" max="21" width="3.5703125" customWidth="1"/>
    <col min="22" max="22" width="3.42578125" customWidth="1"/>
    <col min="23" max="23" width="3.5703125" hidden="1" customWidth="1"/>
    <col min="24" max="24" width="4" hidden="1" customWidth="1"/>
    <col min="25" max="25" width="0.140625" customWidth="1"/>
    <col min="26" max="26" width="4.42578125" customWidth="1"/>
    <col min="27" max="27" width="4.28515625" customWidth="1"/>
    <col min="28" max="28" width="4" customWidth="1"/>
    <col min="29" max="29" width="22.28515625" customWidth="1"/>
    <col min="30" max="30" width="4.7109375" customWidth="1"/>
    <col min="31" max="31" width="17.85546875" customWidth="1"/>
    <col min="32" max="32" width="3.7109375" hidden="1" customWidth="1"/>
    <col min="33" max="45" width="3.7109375" customWidth="1"/>
    <col min="46" max="49" width="3.85546875" customWidth="1"/>
    <col min="50" max="50" width="3.85546875" hidden="1" customWidth="1"/>
    <col min="51" max="52" width="3.28515625" hidden="1" customWidth="1"/>
    <col min="53" max="53" width="4.28515625" customWidth="1"/>
  </cols>
  <sheetData>
    <row r="1" spans="1:53" ht="19.5" thickBot="1" x14ac:dyDescent="0.3">
      <c r="A1" s="228" t="s">
        <v>454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30"/>
      <c r="AA1" s="110"/>
      <c r="AB1" s="228" t="s">
        <v>454</v>
      </c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30"/>
    </row>
    <row r="2" spans="1:53" ht="18" customHeight="1" thickBot="1" x14ac:dyDescent="0.3">
      <c r="A2" s="231" t="s">
        <v>16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3"/>
      <c r="AA2" s="111"/>
      <c r="AB2" s="234" t="s">
        <v>20</v>
      </c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6"/>
    </row>
    <row r="3" spans="1:53" ht="128.25" thickBot="1" x14ac:dyDescent="0.3">
      <c r="A3" s="134" t="s">
        <v>12</v>
      </c>
      <c r="B3" s="135" t="s">
        <v>3</v>
      </c>
      <c r="C3" s="136" t="s">
        <v>11</v>
      </c>
      <c r="D3" s="137" t="s">
        <v>29</v>
      </c>
      <c r="E3" s="138"/>
      <c r="F3" s="138" t="s">
        <v>323</v>
      </c>
      <c r="G3" s="138" t="s">
        <v>103</v>
      </c>
      <c r="H3" s="138" t="s">
        <v>82</v>
      </c>
      <c r="I3" s="138" t="s">
        <v>36</v>
      </c>
      <c r="J3" s="138" t="s">
        <v>74</v>
      </c>
      <c r="K3" s="138" t="s">
        <v>33</v>
      </c>
      <c r="L3" s="138" t="s">
        <v>83</v>
      </c>
      <c r="M3" s="138" t="s">
        <v>39</v>
      </c>
      <c r="N3" s="138" t="s">
        <v>81</v>
      </c>
      <c r="O3" s="138" t="s">
        <v>37</v>
      </c>
      <c r="P3" s="138" t="s">
        <v>40</v>
      </c>
      <c r="Q3" s="138" t="s">
        <v>338</v>
      </c>
      <c r="R3" s="138" t="s">
        <v>34</v>
      </c>
      <c r="S3" s="138" t="s">
        <v>78</v>
      </c>
      <c r="T3" s="138" t="s">
        <v>68</v>
      </c>
      <c r="U3" s="138" t="s">
        <v>446</v>
      </c>
      <c r="V3" s="138" t="s">
        <v>41</v>
      </c>
      <c r="W3" s="138"/>
      <c r="X3" s="138" t="s">
        <v>80</v>
      </c>
      <c r="Y3" s="138" t="s">
        <v>38</v>
      </c>
      <c r="Z3" s="139" t="s">
        <v>9</v>
      </c>
      <c r="AA3" s="69"/>
      <c r="AB3" s="66" t="s">
        <v>12</v>
      </c>
      <c r="AC3" s="79" t="s">
        <v>25</v>
      </c>
      <c r="AD3" s="80" t="s">
        <v>11</v>
      </c>
      <c r="AE3" s="81" t="s">
        <v>29</v>
      </c>
      <c r="AF3" s="114">
        <f>E3</f>
        <v>0</v>
      </c>
      <c r="AG3" s="114" t="str">
        <f t="shared" ref="AG3:AX3" si="0">F3</f>
        <v>GOLF LA ROCHELLE SUD (AGERNA)</v>
      </c>
      <c r="AH3" s="114" t="str">
        <f t="shared" si="0"/>
        <v>GOLF DE LOUDUN-FONTEVRAUD</v>
      </c>
      <c r="AI3" s="114" t="str">
        <f t="shared" si="0"/>
        <v>GOLF LA ROCHE POSAY</v>
      </c>
      <c r="AJ3" s="114" t="str">
        <f t="shared" si="0"/>
        <v>GOLF CLUB DE MONTENDRE</v>
      </c>
      <c r="AK3" s="114" t="str">
        <f t="shared" si="0"/>
        <v>GOLF DE MIGNALOUX</v>
      </c>
      <c r="AL3" s="114" t="str">
        <f t="shared" si="0"/>
        <v>LA PALMYRE GOLF RESORT</v>
      </c>
      <c r="AM3" s="114" t="str">
        <f t="shared" si="0"/>
        <v>GOLF BLUEGREEN MAZIERES EN GATINE</v>
      </c>
      <c r="AN3" s="114" t="str">
        <f t="shared" si="0"/>
        <v>GOLF BLUEGREEN NIORT ROMAGNE</v>
      </c>
      <c r="AO3" s="114" t="str">
        <f t="shared" si="0"/>
        <v>GOLF DU CHATEAU DE LA VALLADE</v>
      </c>
      <c r="AP3" s="114" t="str">
        <f t="shared" si="0"/>
        <v>ANGOULEME GOLF L'HIRONDELLE</v>
      </c>
      <c r="AQ3" s="114" t="str">
        <f t="shared" si="0"/>
        <v>GOLF DU COGNAC</v>
      </c>
      <c r="AR3" s="114" t="str">
        <f t="shared" si="0"/>
        <v>GOLF DOMAINE DES FORGES</v>
      </c>
      <c r="AS3" s="114" t="str">
        <f t="shared" si="0"/>
        <v>GOLF INTERNATIONAL DE LA PREZE</v>
      </c>
      <c r="AT3" s="114" t="str">
        <f t="shared" si="0"/>
        <v>GOLF DE BRESSUIRE</v>
      </c>
      <c r="AU3" s="114" t="str">
        <f t="shared" si="0"/>
        <v>GOLF DE SAINTES</v>
      </c>
      <c r="AV3" s="114" t="str">
        <f t="shared" si="0"/>
        <v>GOLF LA ROCHELLE SUD (OTUS)</v>
      </c>
      <c r="AW3" s="114" t="str">
        <f t="shared" si="0"/>
        <v>GOLF DE LA PREE - LA ROCHELLE</v>
      </c>
      <c r="AX3" s="114">
        <f t="shared" si="0"/>
        <v>0</v>
      </c>
      <c r="AY3" s="114"/>
      <c r="AZ3" s="114"/>
      <c r="BA3" s="70" t="s">
        <v>9</v>
      </c>
    </row>
    <row r="4" spans="1:53" ht="16.5" customHeight="1" x14ac:dyDescent="0.25">
      <c r="A4" s="222" t="s">
        <v>92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4"/>
      <c r="AA4" s="110"/>
      <c r="AB4" s="225" t="s">
        <v>93</v>
      </c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7"/>
    </row>
    <row r="5" spans="1:53" ht="16.5" hidden="1" customHeight="1" x14ac:dyDescent="0.25">
      <c r="A5" s="65"/>
      <c r="B5" s="125"/>
      <c r="C5" s="50"/>
      <c r="D5" s="126"/>
      <c r="E5" s="23"/>
      <c r="F5" s="50"/>
      <c r="G5" s="15"/>
      <c r="H5" s="16"/>
      <c r="I5" s="15"/>
      <c r="J5" s="16"/>
      <c r="K5" s="15"/>
      <c r="L5" s="14"/>
      <c r="M5" s="15"/>
      <c r="N5" s="14"/>
      <c r="O5" s="183"/>
      <c r="P5" s="50"/>
      <c r="Q5" s="23"/>
      <c r="R5" s="14"/>
      <c r="S5" s="23"/>
      <c r="T5" s="14"/>
      <c r="U5" s="23"/>
      <c r="V5" s="14"/>
      <c r="W5" s="23"/>
      <c r="X5" s="14"/>
      <c r="Y5" s="23"/>
      <c r="Z5" s="113"/>
      <c r="AA5" s="110"/>
      <c r="AB5" s="65"/>
      <c r="AC5" s="125"/>
      <c r="AD5" s="50"/>
      <c r="AE5" s="126"/>
      <c r="AF5" s="23"/>
      <c r="AG5" s="50"/>
      <c r="AH5" s="15"/>
      <c r="AI5" s="16"/>
      <c r="AJ5" s="15"/>
      <c r="AK5" s="16"/>
      <c r="AL5" s="15"/>
      <c r="AM5" s="14"/>
      <c r="AN5" s="15"/>
      <c r="AO5" s="14"/>
      <c r="AP5" s="15"/>
      <c r="AQ5" s="50"/>
      <c r="AR5" s="23"/>
      <c r="AS5" s="14"/>
      <c r="AT5" s="23"/>
      <c r="AU5" s="14"/>
      <c r="AV5" s="23"/>
      <c r="AW5" s="14"/>
      <c r="AX5" s="23"/>
      <c r="AY5" s="14"/>
      <c r="AZ5" s="23"/>
      <c r="BA5" s="113"/>
    </row>
    <row r="6" spans="1:53" ht="16.5" customHeight="1" x14ac:dyDescent="0.25">
      <c r="A6" s="65">
        <f>IF(Z6=0,"",RANK(Z6,Z$6:Z$69))</f>
        <v>1</v>
      </c>
      <c r="B6" s="125" t="s">
        <v>207</v>
      </c>
      <c r="C6" s="50">
        <v>12.8</v>
      </c>
      <c r="D6" s="189" t="s">
        <v>208</v>
      </c>
      <c r="E6" s="23"/>
      <c r="F6" s="50">
        <v>8</v>
      </c>
      <c r="G6" s="15">
        <v>10</v>
      </c>
      <c r="H6" s="16">
        <v>9</v>
      </c>
      <c r="I6" s="15">
        <v>10</v>
      </c>
      <c r="J6" s="16"/>
      <c r="K6" s="15">
        <v>8</v>
      </c>
      <c r="L6" s="14"/>
      <c r="M6" s="15">
        <v>7</v>
      </c>
      <c r="N6" s="203">
        <v>25</v>
      </c>
      <c r="O6" s="211">
        <v>17</v>
      </c>
      <c r="P6" s="208">
        <v>6</v>
      </c>
      <c r="Q6" s="23">
        <v>5</v>
      </c>
      <c r="R6" s="14"/>
      <c r="S6" s="23">
        <v>4</v>
      </c>
      <c r="T6" s="14"/>
      <c r="U6" s="217">
        <v>15</v>
      </c>
      <c r="V6" s="14">
        <v>7</v>
      </c>
      <c r="W6" s="179"/>
      <c r="X6" s="180"/>
      <c r="Y6" s="179"/>
      <c r="Z6" s="181">
        <f>IF(SUM(E6:Y6)=0,0,SUM(E6:Y6))</f>
        <v>131</v>
      </c>
      <c r="AA6" s="110"/>
      <c r="AB6" s="65">
        <f>IF(BA6=0,"",RANK(BA6,BA$6:BA$69))</f>
        <v>1</v>
      </c>
      <c r="AC6" s="125" t="s">
        <v>207</v>
      </c>
      <c r="AD6" s="50">
        <v>12.8</v>
      </c>
      <c r="AE6" s="189" t="s">
        <v>208</v>
      </c>
      <c r="AF6" s="179"/>
      <c r="AG6" s="182">
        <v>2</v>
      </c>
      <c r="AH6" s="183">
        <v>12</v>
      </c>
      <c r="AI6" s="184"/>
      <c r="AJ6" s="183">
        <v>8</v>
      </c>
      <c r="AK6" s="184"/>
      <c r="AL6" s="183">
        <v>10</v>
      </c>
      <c r="AM6" s="180"/>
      <c r="AN6" s="183">
        <v>9</v>
      </c>
      <c r="AO6" s="180">
        <v>10</v>
      </c>
      <c r="AP6" s="183">
        <v>9</v>
      </c>
      <c r="AQ6" s="182">
        <v>1</v>
      </c>
      <c r="AR6" s="179">
        <v>3</v>
      </c>
      <c r="AS6" s="180"/>
      <c r="AT6" s="179">
        <v>4</v>
      </c>
      <c r="AU6" s="180"/>
      <c r="AV6" s="218">
        <v>15</v>
      </c>
      <c r="AW6" s="180">
        <v>3</v>
      </c>
      <c r="AX6" s="179"/>
      <c r="AY6" s="180"/>
      <c r="AZ6" s="179"/>
      <c r="BA6" s="181">
        <f>IF(SUM(AF6:AZ6)=0,0,SUM(AF6:AZ6))</f>
        <v>86</v>
      </c>
    </row>
    <row r="7" spans="1:53" ht="16.5" customHeight="1" x14ac:dyDescent="0.25">
      <c r="A7" s="65">
        <f>IF(Z7=0,"",RANK(Z7,Z$6:Z$69))</f>
        <v>2</v>
      </c>
      <c r="B7" s="125" t="s">
        <v>311</v>
      </c>
      <c r="C7" s="50">
        <v>10.6</v>
      </c>
      <c r="D7" s="189" t="s">
        <v>21</v>
      </c>
      <c r="E7" s="23"/>
      <c r="F7" s="50"/>
      <c r="G7" s="15"/>
      <c r="H7" s="196">
        <v>15</v>
      </c>
      <c r="I7" s="15">
        <v>8</v>
      </c>
      <c r="J7" s="16">
        <v>4</v>
      </c>
      <c r="K7" s="190">
        <v>15</v>
      </c>
      <c r="L7" s="14">
        <v>10</v>
      </c>
      <c r="M7" s="15">
        <v>7</v>
      </c>
      <c r="N7" s="14"/>
      <c r="O7" s="183">
        <v>1</v>
      </c>
      <c r="P7" s="208">
        <v>8</v>
      </c>
      <c r="Q7" s="187">
        <v>19</v>
      </c>
      <c r="R7" s="14">
        <v>4</v>
      </c>
      <c r="S7" s="23">
        <v>12</v>
      </c>
      <c r="T7" s="14">
        <v>12</v>
      </c>
      <c r="U7" s="23">
        <v>3</v>
      </c>
      <c r="V7" s="14"/>
      <c r="W7" s="179"/>
      <c r="X7" s="180"/>
      <c r="Y7" s="179"/>
      <c r="Z7" s="181">
        <f>IF(SUM(E7:Y7)=0,0,SUM(E7:Y7))</f>
        <v>118</v>
      </c>
      <c r="AA7" s="110"/>
      <c r="AB7" s="65">
        <f>IF(BA7=0,"",RANK(BA7,BA$6:BA$69))</f>
        <v>2</v>
      </c>
      <c r="AC7" s="125" t="s">
        <v>311</v>
      </c>
      <c r="AD7" s="50">
        <v>10.6</v>
      </c>
      <c r="AE7" s="189" t="s">
        <v>21</v>
      </c>
      <c r="AF7" s="179"/>
      <c r="AG7" s="182"/>
      <c r="AH7" s="183"/>
      <c r="AI7" s="197">
        <v>15</v>
      </c>
      <c r="AJ7" s="183">
        <v>6</v>
      </c>
      <c r="AK7" s="184">
        <v>3</v>
      </c>
      <c r="AL7" s="191">
        <v>15</v>
      </c>
      <c r="AM7" s="180">
        <v>12</v>
      </c>
      <c r="AN7" s="183"/>
      <c r="AO7" s="180"/>
      <c r="AP7" s="183"/>
      <c r="AQ7" s="182">
        <v>4</v>
      </c>
      <c r="AR7" s="179">
        <v>3</v>
      </c>
      <c r="AS7" s="180">
        <v>1</v>
      </c>
      <c r="AT7" s="179">
        <v>6</v>
      </c>
      <c r="AU7" s="180">
        <v>9</v>
      </c>
      <c r="AV7" s="179">
        <v>3</v>
      </c>
      <c r="AW7" s="180"/>
      <c r="AX7" s="179"/>
      <c r="AY7" s="180"/>
      <c r="AZ7" s="179"/>
      <c r="BA7" s="181">
        <f>IF(SUM(AF7:AZ7)=0,0,SUM(AF7:AZ7))</f>
        <v>77</v>
      </c>
    </row>
    <row r="8" spans="1:53" ht="16.5" customHeight="1" x14ac:dyDescent="0.25">
      <c r="A8" s="65">
        <f>IF(Z8=0,"",RANK(Z8,Z$6:Z$69))</f>
        <v>3</v>
      </c>
      <c r="B8" s="125" t="s">
        <v>84</v>
      </c>
      <c r="C8" s="50">
        <v>12.7</v>
      </c>
      <c r="D8" s="189" t="s">
        <v>7</v>
      </c>
      <c r="E8" s="23"/>
      <c r="F8" s="50">
        <v>2</v>
      </c>
      <c r="G8" s="15"/>
      <c r="H8" s="16">
        <v>10</v>
      </c>
      <c r="I8" s="199">
        <v>25</v>
      </c>
      <c r="J8" s="16">
        <v>9</v>
      </c>
      <c r="K8" s="15"/>
      <c r="L8" s="14">
        <v>7</v>
      </c>
      <c r="M8" s="15"/>
      <c r="N8" s="14"/>
      <c r="O8" s="213">
        <v>13</v>
      </c>
      <c r="P8" s="208">
        <v>6</v>
      </c>
      <c r="Q8" s="23"/>
      <c r="R8" s="14">
        <v>9</v>
      </c>
      <c r="S8" s="23">
        <v>6</v>
      </c>
      <c r="T8" s="14">
        <v>9</v>
      </c>
      <c r="U8" s="23"/>
      <c r="V8" s="14">
        <v>6</v>
      </c>
      <c r="W8" s="179"/>
      <c r="X8" s="180"/>
      <c r="Y8" s="179"/>
      <c r="Z8" s="181">
        <f>IF(SUM(E8:Y8)=0,0,SUM(E8:Y8))</f>
        <v>102</v>
      </c>
      <c r="AA8" s="110"/>
      <c r="AB8" s="65">
        <f>IF(BA8=0,"",RANK(BA8,BA$6:BA$69))</f>
        <v>3</v>
      </c>
      <c r="AC8" s="125" t="s">
        <v>132</v>
      </c>
      <c r="AD8" s="50">
        <v>13.1</v>
      </c>
      <c r="AE8" s="189" t="s">
        <v>46</v>
      </c>
      <c r="AF8" s="179"/>
      <c r="AG8" s="182">
        <v>9</v>
      </c>
      <c r="AH8" s="183">
        <v>3</v>
      </c>
      <c r="AI8" s="184">
        <v>12</v>
      </c>
      <c r="AJ8" s="183"/>
      <c r="AK8" s="184">
        <v>6</v>
      </c>
      <c r="AL8" s="183"/>
      <c r="AM8" s="180">
        <v>3</v>
      </c>
      <c r="AN8" s="183">
        <v>9</v>
      </c>
      <c r="AO8" s="180"/>
      <c r="AP8" s="183">
        <v>7</v>
      </c>
      <c r="AQ8" s="182"/>
      <c r="AR8" s="179"/>
      <c r="AS8" s="180">
        <v>9</v>
      </c>
      <c r="AT8" s="179">
        <v>4</v>
      </c>
      <c r="AU8" s="180"/>
      <c r="AV8" s="179"/>
      <c r="AW8" s="180"/>
      <c r="AX8" s="179"/>
      <c r="AY8" s="180"/>
      <c r="AZ8" s="179"/>
      <c r="BA8" s="181">
        <f>IF(SUM(AF8:AZ8)=0,0,SUM(AF8:AZ8))</f>
        <v>62</v>
      </c>
    </row>
    <row r="9" spans="1:53" ht="16.5" customHeight="1" x14ac:dyDescent="0.25">
      <c r="A9" s="65">
        <f>IF(Z9=0,"",RANK(Z9,Z$6:Z$69))</f>
        <v>3</v>
      </c>
      <c r="B9" s="125" t="s">
        <v>204</v>
      </c>
      <c r="C9" s="50">
        <v>9.1999999999999993</v>
      </c>
      <c r="D9" s="258" t="s">
        <v>43</v>
      </c>
      <c r="E9" s="23"/>
      <c r="F9" s="50"/>
      <c r="G9" s="194">
        <v>16</v>
      </c>
      <c r="H9" s="16"/>
      <c r="I9" s="15">
        <v>8</v>
      </c>
      <c r="J9" s="16"/>
      <c r="K9" s="195">
        <v>17</v>
      </c>
      <c r="L9" s="14">
        <v>6</v>
      </c>
      <c r="M9" s="15">
        <v>4</v>
      </c>
      <c r="N9" s="14">
        <v>4</v>
      </c>
      <c r="O9" s="183">
        <v>1</v>
      </c>
      <c r="P9" s="208">
        <v>12</v>
      </c>
      <c r="Q9" s="23">
        <v>10</v>
      </c>
      <c r="R9" s="14">
        <v>9</v>
      </c>
      <c r="S9" s="23"/>
      <c r="T9" s="14"/>
      <c r="U9" s="217">
        <v>15</v>
      </c>
      <c r="V9" s="14"/>
      <c r="W9" s="179"/>
      <c r="X9" s="180"/>
      <c r="Y9" s="179"/>
      <c r="Z9" s="181">
        <f>IF(SUM(E9:Y9)=0,0,SUM(E9:Y9))</f>
        <v>102</v>
      </c>
      <c r="AA9" s="110"/>
      <c r="AB9" s="65">
        <f>IF(BA9=0,"",RANK(BA9,BA$6:BA$69))</f>
        <v>4</v>
      </c>
      <c r="AC9" s="125" t="s">
        <v>204</v>
      </c>
      <c r="AD9" s="50">
        <v>9.1999999999999993</v>
      </c>
      <c r="AE9" s="258" t="s">
        <v>43</v>
      </c>
      <c r="AF9" s="179"/>
      <c r="AG9" s="182"/>
      <c r="AH9" s="183">
        <v>4</v>
      </c>
      <c r="AI9" s="184"/>
      <c r="AJ9" s="183">
        <v>6</v>
      </c>
      <c r="AK9" s="184"/>
      <c r="AL9" s="183">
        <v>12</v>
      </c>
      <c r="AM9" s="180"/>
      <c r="AN9" s="183">
        <v>5</v>
      </c>
      <c r="AO9" s="180">
        <v>2</v>
      </c>
      <c r="AP9" s="183"/>
      <c r="AQ9" s="182">
        <v>12</v>
      </c>
      <c r="AR9" s="179">
        <v>6</v>
      </c>
      <c r="AS9" s="180">
        <v>2</v>
      </c>
      <c r="AT9" s="179"/>
      <c r="AU9" s="180"/>
      <c r="AV9" s="179">
        <v>12</v>
      </c>
      <c r="AW9" s="180"/>
      <c r="AX9" s="179"/>
      <c r="AY9" s="180"/>
      <c r="AZ9" s="179"/>
      <c r="BA9" s="181">
        <f>IF(SUM(AF9:AZ9)=0,0,SUM(AF9:AZ9))</f>
        <v>61</v>
      </c>
    </row>
    <row r="10" spans="1:53" ht="16.5" customHeight="1" x14ac:dyDescent="0.25">
      <c r="A10" s="65">
        <f>IF(Z10=0,"",RANK(Z10,Z$6:Z$69))</f>
        <v>5</v>
      </c>
      <c r="B10" s="125" t="s">
        <v>269</v>
      </c>
      <c r="C10" s="50">
        <v>3</v>
      </c>
      <c r="D10" s="258" t="s">
        <v>335</v>
      </c>
      <c r="E10" s="23"/>
      <c r="F10" s="50"/>
      <c r="G10" s="190">
        <v>15</v>
      </c>
      <c r="H10" s="16"/>
      <c r="I10" s="15"/>
      <c r="J10" s="16"/>
      <c r="K10" s="15"/>
      <c r="L10" s="200">
        <v>15</v>
      </c>
      <c r="M10" s="15">
        <v>8</v>
      </c>
      <c r="N10" s="14"/>
      <c r="O10" s="212">
        <v>25</v>
      </c>
      <c r="P10" s="208"/>
      <c r="Q10" s="203">
        <v>25</v>
      </c>
      <c r="R10" s="14"/>
      <c r="S10" s="23"/>
      <c r="T10" s="14"/>
      <c r="U10" s="23"/>
      <c r="V10" s="14"/>
      <c r="W10" s="179"/>
      <c r="X10" s="180"/>
      <c r="Y10" s="179"/>
      <c r="Z10" s="181">
        <f>IF(SUM(E10:Y10)=0,0,SUM(E10:Y10))</f>
        <v>88</v>
      </c>
      <c r="AA10" s="110"/>
      <c r="AB10" s="65">
        <f>IF(BA10=0,"",RANK(BA10,BA$6:BA$69))</f>
        <v>5</v>
      </c>
      <c r="AC10" s="125" t="s">
        <v>274</v>
      </c>
      <c r="AD10" s="187">
        <v>17.600000000000001</v>
      </c>
      <c r="AE10" s="258" t="s">
        <v>7</v>
      </c>
      <c r="AF10" s="179"/>
      <c r="AG10" s="182"/>
      <c r="AH10" s="183">
        <v>9</v>
      </c>
      <c r="AI10" s="184">
        <v>3</v>
      </c>
      <c r="AJ10" s="183"/>
      <c r="AK10" s="184"/>
      <c r="AL10" s="183"/>
      <c r="AM10" s="180"/>
      <c r="AN10" s="183"/>
      <c r="AO10" s="180">
        <v>5</v>
      </c>
      <c r="AP10" s="183"/>
      <c r="AQ10" s="182">
        <v>4</v>
      </c>
      <c r="AR10" s="179"/>
      <c r="AS10" s="180">
        <v>7</v>
      </c>
      <c r="AT10" s="179"/>
      <c r="AU10" s="180">
        <v>7</v>
      </c>
      <c r="AV10" s="179">
        <v>12</v>
      </c>
      <c r="AW10" s="180">
        <v>12</v>
      </c>
      <c r="AX10" s="179"/>
      <c r="AY10" s="180"/>
      <c r="AZ10" s="179"/>
      <c r="BA10" s="181">
        <f>IF(SUM(AF10:AZ10)=0,0,SUM(AF10:AZ10))</f>
        <v>59</v>
      </c>
    </row>
    <row r="11" spans="1:53" ht="16.5" customHeight="1" x14ac:dyDescent="0.25">
      <c r="A11" s="65">
        <f>IF(Z11=0,"",RANK(Z11,Z$6:Z$69))</f>
        <v>6</v>
      </c>
      <c r="B11" s="125" t="s">
        <v>296</v>
      </c>
      <c r="C11" s="50">
        <v>4.7</v>
      </c>
      <c r="D11" s="258" t="s">
        <v>57</v>
      </c>
      <c r="E11" s="23"/>
      <c r="F11" s="50"/>
      <c r="G11" s="15"/>
      <c r="H11" s="16">
        <v>9</v>
      </c>
      <c r="I11" s="15"/>
      <c r="J11" s="16">
        <v>10</v>
      </c>
      <c r="K11" s="15"/>
      <c r="L11" s="14"/>
      <c r="M11" s="15">
        <v>4</v>
      </c>
      <c r="N11" s="14"/>
      <c r="O11" s="183">
        <v>6</v>
      </c>
      <c r="P11" s="210">
        <v>15</v>
      </c>
      <c r="Q11" s="23">
        <v>1</v>
      </c>
      <c r="R11" s="200">
        <v>15</v>
      </c>
      <c r="S11" s="23"/>
      <c r="T11" s="14">
        <v>12</v>
      </c>
      <c r="U11" s="23"/>
      <c r="V11" s="200">
        <v>15</v>
      </c>
      <c r="W11" s="179"/>
      <c r="X11" s="180"/>
      <c r="Y11" s="179"/>
      <c r="Z11" s="181">
        <f>IF(SUM(E11:Y11)=0,0,SUM(E11:Y11))</f>
        <v>87</v>
      </c>
      <c r="AA11" s="110"/>
      <c r="AB11" s="65">
        <f>IF(BA11=0,"",RANK(BA11,BA$6:BA$69))</f>
        <v>6</v>
      </c>
      <c r="AC11" s="125" t="s">
        <v>86</v>
      </c>
      <c r="AD11" s="187">
        <v>17</v>
      </c>
      <c r="AE11" s="258" t="s">
        <v>7</v>
      </c>
      <c r="AF11" s="179"/>
      <c r="AG11" s="182"/>
      <c r="AH11" s="183"/>
      <c r="AI11" s="184">
        <v>9</v>
      </c>
      <c r="AJ11" s="183"/>
      <c r="AK11" s="184">
        <v>3</v>
      </c>
      <c r="AL11" s="183"/>
      <c r="AM11" s="180"/>
      <c r="AN11" s="183"/>
      <c r="AO11" s="180">
        <v>5</v>
      </c>
      <c r="AP11" s="183"/>
      <c r="AQ11" s="182">
        <v>2</v>
      </c>
      <c r="AR11" s="179"/>
      <c r="AS11" s="180">
        <v>9</v>
      </c>
      <c r="AT11" s="179">
        <v>6</v>
      </c>
      <c r="AU11" s="180">
        <v>12</v>
      </c>
      <c r="AV11" s="179">
        <v>12</v>
      </c>
      <c r="AW11" s="180"/>
      <c r="AX11" s="179"/>
      <c r="AY11" s="180"/>
      <c r="AZ11" s="179"/>
      <c r="BA11" s="181">
        <f>IF(SUM(AF11:AZ11)=0,0,SUM(AF11:AZ11))</f>
        <v>58</v>
      </c>
    </row>
    <row r="12" spans="1:53" ht="16.5" customHeight="1" x14ac:dyDescent="0.25">
      <c r="A12" s="65">
        <f>IF(Z12=0,"",RANK(Z12,Z$6:Z$69))</f>
        <v>7</v>
      </c>
      <c r="B12" s="125" t="s">
        <v>386</v>
      </c>
      <c r="C12" s="50">
        <v>9.1999999999999993</v>
      </c>
      <c r="D12" s="258" t="s">
        <v>43</v>
      </c>
      <c r="E12" s="23"/>
      <c r="F12" s="50"/>
      <c r="G12" s="15"/>
      <c r="H12" s="16"/>
      <c r="I12" s="15"/>
      <c r="J12" s="16"/>
      <c r="K12" s="15"/>
      <c r="L12" s="14">
        <v>12</v>
      </c>
      <c r="M12" s="15">
        <v>7</v>
      </c>
      <c r="N12" s="14">
        <v>4</v>
      </c>
      <c r="O12" s="183"/>
      <c r="P12" s="208">
        <v>7</v>
      </c>
      <c r="Q12" s="23">
        <v>12</v>
      </c>
      <c r="R12" s="14">
        <v>12</v>
      </c>
      <c r="S12" s="23"/>
      <c r="T12" s="14">
        <v>8</v>
      </c>
      <c r="U12" s="23">
        <v>6</v>
      </c>
      <c r="V12" s="14">
        <v>12</v>
      </c>
      <c r="W12" s="179"/>
      <c r="X12" s="180"/>
      <c r="Y12" s="179"/>
      <c r="Z12" s="181">
        <f>IF(SUM(E12:Y12)=0,0,SUM(E12:Y12))</f>
        <v>80</v>
      </c>
      <c r="AA12" s="110"/>
      <c r="AB12" s="65">
        <f>IF(BA12=0,"",RANK(BA12,BA$6:BA$69))</f>
        <v>7</v>
      </c>
      <c r="AC12" s="125" t="s">
        <v>211</v>
      </c>
      <c r="AD12" s="50">
        <v>13.7</v>
      </c>
      <c r="AE12" s="258" t="s">
        <v>42</v>
      </c>
      <c r="AF12" s="179"/>
      <c r="AG12" s="182"/>
      <c r="AH12" s="183"/>
      <c r="AI12" s="184"/>
      <c r="AJ12" s="183"/>
      <c r="AK12" s="184"/>
      <c r="AL12" s="183"/>
      <c r="AM12" s="180">
        <v>12</v>
      </c>
      <c r="AN12" s="183">
        <v>9</v>
      </c>
      <c r="AO12" s="180"/>
      <c r="AP12" s="183"/>
      <c r="AQ12" s="182">
        <v>4</v>
      </c>
      <c r="AR12" s="218">
        <v>15</v>
      </c>
      <c r="AS12" s="180"/>
      <c r="AT12" s="179">
        <v>10</v>
      </c>
      <c r="AU12" s="180">
        <v>7</v>
      </c>
      <c r="AV12" s="179"/>
      <c r="AW12" s="180"/>
      <c r="AX12" s="179"/>
      <c r="AY12" s="180"/>
      <c r="AZ12" s="179"/>
      <c r="BA12" s="181">
        <f>IF(SUM(AF12:AZ12)=0,0,SUM(AF12:AZ12))</f>
        <v>57</v>
      </c>
    </row>
    <row r="13" spans="1:53" ht="16.5" customHeight="1" x14ac:dyDescent="0.25">
      <c r="A13" s="65">
        <f>IF(Z13=0,"",RANK(Z13,Z$6:Z$69))</f>
        <v>8</v>
      </c>
      <c r="B13" s="125" t="s">
        <v>121</v>
      </c>
      <c r="C13" s="50">
        <v>17</v>
      </c>
      <c r="D13" s="258" t="s">
        <v>7</v>
      </c>
      <c r="E13" s="23"/>
      <c r="F13" s="50"/>
      <c r="G13" s="15">
        <v>6</v>
      </c>
      <c r="H13" s="16">
        <v>7</v>
      </c>
      <c r="I13" s="15">
        <v>9</v>
      </c>
      <c r="J13" s="16"/>
      <c r="K13" s="15"/>
      <c r="L13" s="14">
        <v>2</v>
      </c>
      <c r="M13" s="15"/>
      <c r="N13" s="200">
        <v>15</v>
      </c>
      <c r="O13" s="213">
        <v>15</v>
      </c>
      <c r="P13" s="208"/>
      <c r="Q13" s="23"/>
      <c r="R13" s="14">
        <v>3</v>
      </c>
      <c r="S13" s="23">
        <v>8</v>
      </c>
      <c r="T13" s="14"/>
      <c r="U13" s="23"/>
      <c r="V13" s="14"/>
      <c r="W13" s="179"/>
      <c r="X13" s="180"/>
      <c r="Y13" s="179"/>
      <c r="Z13" s="181">
        <f>IF(SUM(E13:Y13)=0,0,SUM(E13:Y13))</f>
        <v>65</v>
      </c>
      <c r="AA13" s="110"/>
      <c r="AB13" s="65">
        <f>IF(BA13=0,"",RANK(BA13,BA$6:BA$69))</f>
        <v>8</v>
      </c>
      <c r="AC13" s="125" t="s">
        <v>121</v>
      </c>
      <c r="AD13" s="50">
        <v>17</v>
      </c>
      <c r="AE13" s="258" t="s">
        <v>7</v>
      </c>
      <c r="AF13" s="179"/>
      <c r="AG13" s="182"/>
      <c r="AH13" s="183">
        <v>5</v>
      </c>
      <c r="AI13" s="184">
        <v>3</v>
      </c>
      <c r="AJ13" s="183">
        <v>12</v>
      </c>
      <c r="AK13" s="184"/>
      <c r="AL13" s="183"/>
      <c r="AM13" s="180">
        <v>3</v>
      </c>
      <c r="AN13" s="183"/>
      <c r="AO13" s="180">
        <v>10</v>
      </c>
      <c r="AP13" s="183">
        <v>7</v>
      </c>
      <c r="AQ13" s="182"/>
      <c r="AR13" s="179"/>
      <c r="AS13" s="180">
        <v>9</v>
      </c>
      <c r="AT13" s="179">
        <v>7</v>
      </c>
      <c r="AU13" s="180"/>
      <c r="AV13" s="179"/>
      <c r="AW13" s="180"/>
      <c r="AX13" s="179"/>
      <c r="AY13" s="180"/>
      <c r="AZ13" s="179"/>
      <c r="BA13" s="181">
        <f>IF(SUM(AF13:AZ13)=0,0,SUM(AF13:AZ13))</f>
        <v>56</v>
      </c>
    </row>
    <row r="14" spans="1:53" ht="16.5" customHeight="1" x14ac:dyDescent="0.25">
      <c r="A14" s="65">
        <f>IF(Z14=0,"",RANK(Z14,Z$6:Z$69))</f>
        <v>9</v>
      </c>
      <c r="B14" s="125" t="s">
        <v>336</v>
      </c>
      <c r="C14" s="50">
        <v>12.1</v>
      </c>
      <c r="D14" s="258" t="s">
        <v>7</v>
      </c>
      <c r="E14" s="23"/>
      <c r="F14" s="50"/>
      <c r="G14" s="15"/>
      <c r="H14" s="16"/>
      <c r="I14" s="15">
        <v>2</v>
      </c>
      <c r="J14" s="16"/>
      <c r="K14" s="15">
        <v>5</v>
      </c>
      <c r="L14" s="14"/>
      <c r="M14" s="15"/>
      <c r="N14" s="14"/>
      <c r="O14" s="183">
        <v>5</v>
      </c>
      <c r="P14" s="208"/>
      <c r="Q14" s="23">
        <v>1</v>
      </c>
      <c r="R14" s="14"/>
      <c r="S14" s="217">
        <v>15</v>
      </c>
      <c r="T14" s="202">
        <v>20</v>
      </c>
      <c r="U14" s="23">
        <v>3</v>
      </c>
      <c r="V14" s="14">
        <v>6</v>
      </c>
      <c r="W14" s="179"/>
      <c r="X14" s="180"/>
      <c r="Y14" s="179"/>
      <c r="Z14" s="181">
        <f>IF(SUM(E14:Y14)=0,0,SUM(E14:Y14))</f>
        <v>57</v>
      </c>
      <c r="AA14" s="110"/>
      <c r="AB14" s="65">
        <f>IF(BA14=0,"",RANK(BA14,BA$6:BA$69))</f>
        <v>9</v>
      </c>
      <c r="AC14" s="125" t="s">
        <v>126</v>
      </c>
      <c r="AD14" s="50">
        <v>15.1</v>
      </c>
      <c r="AE14" s="258" t="s">
        <v>46</v>
      </c>
      <c r="AF14" s="179"/>
      <c r="AG14" s="182">
        <v>6</v>
      </c>
      <c r="AH14" s="183"/>
      <c r="AI14" s="184">
        <v>6</v>
      </c>
      <c r="AJ14" s="183">
        <v>8</v>
      </c>
      <c r="AK14" s="184">
        <v>8</v>
      </c>
      <c r="AL14" s="183"/>
      <c r="AM14" s="180"/>
      <c r="AN14" s="183"/>
      <c r="AO14" s="180"/>
      <c r="AP14" s="183">
        <v>10</v>
      </c>
      <c r="AQ14" s="182"/>
      <c r="AR14" s="179"/>
      <c r="AS14" s="180">
        <v>9</v>
      </c>
      <c r="AT14" s="179"/>
      <c r="AU14" s="180">
        <v>7</v>
      </c>
      <c r="AV14" s="179"/>
      <c r="AW14" s="180"/>
      <c r="AX14" s="179"/>
      <c r="AY14" s="180"/>
      <c r="AZ14" s="179"/>
      <c r="BA14" s="181">
        <f>IF(SUM(AF14:AZ14)=0,0,SUM(AF14:AZ14))</f>
        <v>54</v>
      </c>
    </row>
    <row r="15" spans="1:53" ht="16.5" customHeight="1" x14ac:dyDescent="0.25">
      <c r="A15" s="65">
        <f>IF(Z15=0,"",RANK(Z15,Z$6:Z$69))</f>
        <v>10</v>
      </c>
      <c r="B15" s="125" t="s">
        <v>86</v>
      </c>
      <c r="C15" s="187">
        <v>17</v>
      </c>
      <c r="D15" s="258" t="s">
        <v>7</v>
      </c>
      <c r="E15" s="23"/>
      <c r="F15" s="50"/>
      <c r="G15" s="15">
        <v>4</v>
      </c>
      <c r="H15" s="16">
        <v>12</v>
      </c>
      <c r="I15" s="15"/>
      <c r="J15" s="16">
        <v>8</v>
      </c>
      <c r="K15" s="15"/>
      <c r="L15" s="14"/>
      <c r="M15" s="15"/>
      <c r="N15" s="14">
        <v>7</v>
      </c>
      <c r="O15" s="183"/>
      <c r="P15" s="208"/>
      <c r="Q15" s="23"/>
      <c r="R15" s="14">
        <v>2</v>
      </c>
      <c r="S15" s="23">
        <v>2</v>
      </c>
      <c r="T15" s="14">
        <v>8</v>
      </c>
      <c r="U15" s="23">
        <v>10</v>
      </c>
      <c r="V15" s="14"/>
      <c r="W15" s="179"/>
      <c r="X15" s="180"/>
      <c r="Y15" s="179"/>
      <c r="Z15" s="181">
        <f>IF(SUM(E15:Y15)=0,0,SUM(E15:Y15))</f>
        <v>53</v>
      </c>
      <c r="AA15" s="110"/>
      <c r="AB15" s="65">
        <f>IF(BA15=0,"",RANK(BA15,BA$6:BA$69))</f>
        <v>9</v>
      </c>
      <c r="AC15" s="125" t="s">
        <v>205</v>
      </c>
      <c r="AD15" s="50">
        <v>15.5</v>
      </c>
      <c r="AE15" s="258" t="s">
        <v>42</v>
      </c>
      <c r="AF15" s="179"/>
      <c r="AG15" s="182">
        <v>4</v>
      </c>
      <c r="AH15" s="183"/>
      <c r="AI15" s="184">
        <v>6</v>
      </c>
      <c r="AJ15" s="191">
        <v>15</v>
      </c>
      <c r="AK15" s="184">
        <v>3</v>
      </c>
      <c r="AL15" s="183"/>
      <c r="AM15" s="180">
        <v>6</v>
      </c>
      <c r="AN15" s="183">
        <v>5</v>
      </c>
      <c r="AO15" s="201">
        <v>15</v>
      </c>
      <c r="AP15" s="183"/>
      <c r="AQ15" s="182"/>
      <c r="AR15" s="179"/>
      <c r="AS15" s="180"/>
      <c r="AT15" s="179"/>
      <c r="AU15" s="180"/>
      <c r="AV15" s="179"/>
      <c r="AW15" s="180"/>
      <c r="AX15" s="179"/>
      <c r="AY15" s="180"/>
      <c r="AZ15" s="179"/>
      <c r="BA15" s="181">
        <f>IF(SUM(AF15:AZ15)=0,0,SUM(AF15:AZ15))</f>
        <v>54</v>
      </c>
    </row>
    <row r="16" spans="1:53" ht="16.5" customHeight="1" x14ac:dyDescent="0.25">
      <c r="A16" s="65">
        <f>IF(Z16=0,"",RANK(Z16,Z$6:Z$69))</f>
        <v>11</v>
      </c>
      <c r="B16" s="125" t="s">
        <v>341</v>
      </c>
      <c r="C16" s="50">
        <v>12.3</v>
      </c>
      <c r="D16" s="258" t="s">
        <v>21</v>
      </c>
      <c r="E16" s="23"/>
      <c r="F16" s="50"/>
      <c r="G16" s="15"/>
      <c r="H16" s="16"/>
      <c r="I16" s="15"/>
      <c r="J16" s="195">
        <v>13</v>
      </c>
      <c r="K16" s="15">
        <v>12</v>
      </c>
      <c r="L16" s="14"/>
      <c r="M16" s="15">
        <v>10</v>
      </c>
      <c r="N16" s="200">
        <v>15</v>
      </c>
      <c r="O16" s="183"/>
      <c r="P16" s="208"/>
      <c r="Q16" s="23"/>
      <c r="R16" s="14"/>
      <c r="S16" s="23"/>
      <c r="T16" s="14"/>
      <c r="U16" s="23"/>
      <c r="V16" s="14"/>
      <c r="W16" s="179"/>
      <c r="X16" s="180"/>
      <c r="Y16" s="179"/>
      <c r="Z16" s="181">
        <f>IF(SUM(E16:Y16)=0,0,SUM(E16:Y16))</f>
        <v>50</v>
      </c>
      <c r="AA16" s="110"/>
      <c r="AB16" s="65">
        <f>IF(BA16=0,"",RANK(BA16,BA$6:BA$69))</f>
        <v>11</v>
      </c>
      <c r="AC16" s="125" t="s">
        <v>84</v>
      </c>
      <c r="AD16" s="50">
        <v>12.6</v>
      </c>
      <c r="AE16" s="258" t="s">
        <v>7</v>
      </c>
      <c r="AF16" s="179"/>
      <c r="AG16" s="182"/>
      <c r="AH16" s="183"/>
      <c r="AI16" s="184">
        <v>12</v>
      </c>
      <c r="AJ16" s="183">
        <v>9</v>
      </c>
      <c r="AK16" s="184">
        <v>6</v>
      </c>
      <c r="AL16" s="183"/>
      <c r="AM16" s="180"/>
      <c r="AN16" s="183"/>
      <c r="AO16" s="180"/>
      <c r="AP16" s="183">
        <v>2</v>
      </c>
      <c r="AQ16" s="182"/>
      <c r="AR16" s="179"/>
      <c r="AS16" s="180">
        <v>12</v>
      </c>
      <c r="AT16" s="179"/>
      <c r="AU16" s="180">
        <v>9</v>
      </c>
      <c r="AV16" s="179"/>
      <c r="AW16" s="180"/>
      <c r="AX16" s="179"/>
      <c r="AY16" s="180"/>
      <c r="AZ16" s="179"/>
      <c r="BA16" s="181">
        <f>IF(SUM(AF16:AZ16)=0,0,SUM(AF16:AZ16))</f>
        <v>50</v>
      </c>
    </row>
    <row r="17" spans="1:53" ht="16.5" customHeight="1" x14ac:dyDescent="0.25">
      <c r="A17" s="65">
        <f>IF(Z17=0,"",RANK(Z17,Z$6:Z$69))</f>
        <v>12</v>
      </c>
      <c r="B17" s="125" t="s">
        <v>274</v>
      </c>
      <c r="C17" s="187">
        <v>17.600000000000001</v>
      </c>
      <c r="D17" s="258" t="s">
        <v>7</v>
      </c>
      <c r="E17" s="23"/>
      <c r="F17" s="50"/>
      <c r="G17" s="15">
        <v>4</v>
      </c>
      <c r="H17" s="16"/>
      <c r="I17" s="15"/>
      <c r="J17" s="16"/>
      <c r="K17" s="15"/>
      <c r="L17" s="14"/>
      <c r="M17" s="15"/>
      <c r="N17" s="14">
        <v>7</v>
      </c>
      <c r="O17" s="183">
        <v>1</v>
      </c>
      <c r="P17" s="208">
        <v>9</v>
      </c>
      <c r="Q17" s="23"/>
      <c r="R17" s="200">
        <v>15</v>
      </c>
      <c r="S17" s="23"/>
      <c r="T17" s="14"/>
      <c r="U17" s="23">
        <v>10</v>
      </c>
      <c r="V17" s="14">
        <v>2</v>
      </c>
      <c r="W17" s="179"/>
      <c r="X17" s="180"/>
      <c r="Y17" s="179"/>
      <c r="Z17" s="181">
        <f>IF(SUM(E17:Y17)=0,0,SUM(E17:Y17))</f>
        <v>48</v>
      </c>
      <c r="AA17" s="110"/>
      <c r="AB17" s="65">
        <f>IF(BA17=0,"",RANK(BA17,BA$6:BA$69))</f>
        <v>12</v>
      </c>
      <c r="AC17" s="125" t="s">
        <v>269</v>
      </c>
      <c r="AD17" s="50">
        <v>3</v>
      </c>
      <c r="AE17" s="258" t="s">
        <v>335</v>
      </c>
      <c r="AF17" s="179"/>
      <c r="AG17" s="182"/>
      <c r="AH17" s="183">
        <v>12</v>
      </c>
      <c r="AI17" s="184"/>
      <c r="AJ17" s="183"/>
      <c r="AK17" s="184"/>
      <c r="AL17" s="183"/>
      <c r="AM17" s="180">
        <v>6</v>
      </c>
      <c r="AN17" s="183"/>
      <c r="AO17" s="180"/>
      <c r="AP17" s="183">
        <v>12</v>
      </c>
      <c r="AQ17" s="182"/>
      <c r="AR17" s="218">
        <v>15</v>
      </c>
      <c r="AS17" s="180"/>
      <c r="AT17" s="179"/>
      <c r="AU17" s="180"/>
      <c r="AV17" s="179"/>
      <c r="AW17" s="180"/>
      <c r="AX17" s="179"/>
      <c r="AY17" s="180"/>
      <c r="AZ17" s="179"/>
      <c r="BA17" s="181">
        <f>IF(SUM(AF17:AZ17)=0,0,SUM(AF17:AZ17))</f>
        <v>45</v>
      </c>
    </row>
    <row r="18" spans="1:53" ht="16.5" customHeight="1" x14ac:dyDescent="0.25">
      <c r="A18" s="65">
        <f>IF(Z18=0,"",RANK(Z18,Z$6:Z$69))</f>
        <v>13</v>
      </c>
      <c r="B18" s="125" t="s">
        <v>132</v>
      </c>
      <c r="C18" s="50">
        <v>13.7</v>
      </c>
      <c r="D18" s="258" t="s">
        <v>46</v>
      </c>
      <c r="E18" s="23"/>
      <c r="F18" s="50">
        <v>10</v>
      </c>
      <c r="G18" s="15">
        <v>2</v>
      </c>
      <c r="H18" s="16">
        <v>7</v>
      </c>
      <c r="I18" s="15"/>
      <c r="J18" s="16"/>
      <c r="K18" s="15"/>
      <c r="L18" s="14">
        <v>2</v>
      </c>
      <c r="M18" s="15"/>
      <c r="N18" s="14"/>
      <c r="O18" s="183">
        <v>8</v>
      </c>
      <c r="P18" s="208"/>
      <c r="Q18" s="23"/>
      <c r="R18" s="14">
        <v>12</v>
      </c>
      <c r="S18" s="23">
        <v>4</v>
      </c>
      <c r="T18" s="14"/>
      <c r="U18" s="23"/>
      <c r="V18" s="14">
        <v>2</v>
      </c>
      <c r="W18" s="179"/>
      <c r="X18" s="180"/>
      <c r="Y18" s="179"/>
      <c r="Z18" s="181">
        <f>IF(SUM(E18:Y18)=0,0,SUM(E18:Y18))</f>
        <v>47</v>
      </c>
      <c r="AA18" s="110"/>
      <c r="AB18" s="65">
        <f>IF(BA18=0,"",RANK(BA18,BA$6:BA$69))</f>
        <v>13</v>
      </c>
      <c r="AC18" s="125" t="s">
        <v>386</v>
      </c>
      <c r="AD18" s="50">
        <v>9.1999999999999993</v>
      </c>
      <c r="AE18" s="258" t="s">
        <v>43</v>
      </c>
      <c r="AF18" s="179"/>
      <c r="AG18" s="182"/>
      <c r="AH18" s="183"/>
      <c r="AI18" s="184"/>
      <c r="AJ18" s="183"/>
      <c r="AK18" s="184"/>
      <c r="AL18" s="183"/>
      <c r="AM18" s="201">
        <v>15</v>
      </c>
      <c r="AN18" s="183"/>
      <c r="AO18" s="180">
        <v>2</v>
      </c>
      <c r="AP18" s="183"/>
      <c r="AQ18" s="182">
        <v>1</v>
      </c>
      <c r="AR18" s="218">
        <v>15</v>
      </c>
      <c r="AS18" s="180">
        <v>4</v>
      </c>
      <c r="AT18" s="179"/>
      <c r="AU18" s="180"/>
      <c r="AV18" s="179">
        <v>6</v>
      </c>
      <c r="AW18" s="180"/>
      <c r="AX18" s="179"/>
      <c r="AY18" s="180"/>
      <c r="AZ18" s="179"/>
      <c r="BA18" s="181">
        <f>IF(SUM(AF18:AZ18)=0,0,SUM(AF18:AZ18))</f>
        <v>43</v>
      </c>
    </row>
    <row r="19" spans="1:53" ht="16.5" customHeight="1" x14ac:dyDescent="0.25">
      <c r="A19" s="65">
        <f>IF(Z19=0,"",RANK(Z19,Z$6:Z$69))</f>
        <v>14</v>
      </c>
      <c r="B19" s="125" t="s">
        <v>210</v>
      </c>
      <c r="C19" s="50">
        <v>13.6</v>
      </c>
      <c r="D19" s="258" t="s">
        <v>43</v>
      </c>
      <c r="E19" s="23"/>
      <c r="F19" s="178">
        <v>15</v>
      </c>
      <c r="G19" s="15"/>
      <c r="H19" s="16">
        <v>7</v>
      </c>
      <c r="I19" s="15"/>
      <c r="J19" s="194">
        <v>18</v>
      </c>
      <c r="K19" s="15"/>
      <c r="L19" s="14"/>
      <c r="M19" s="15"/>
      <c r="N19" s="14"/>
      <c r="O19" s="183"/>
      <c r="P19" s="208"/>
      <c r="Q19" s="23">
        <v>6</v>
      </c>
      <c r="R19" s="14"/>
      <c r="S19" s="23"/>
      <c r="T19" s="14"/>
      <c r="U19" s="23"/>
      <c r="V19" s="14"/>
      <c r="W19" s="179"/>
      <c r="X19" s="180"/>
      <c r="Y19" s="179"/>
      <c r="Z19" s="181">
        <f>IF(SUM(E19:Y19)=0,0,SUM(E19:Y19))</f>
        <v>46</v>
      </c>
      <c r="AA19" s="110"/>
      <c r="AB19" s="65">
        <f>IF(BA19=0,"",RANK(BA19,BA$6:BA$69))</f>
        <v>14</v>
      </c>
      <c r="AC19" s="125" t="s">
        <v>210</v>
      </c>
      <c r="AD19" s="50">
        <v>13.6</v>
      </c>
      <c r="AE19" s="258" t="s">
        <v>43</v>
      </c>
      <c r="AF19" s="179"/>
      <c r="AG19" s="185">
        <v>15</v>
      </c>
      <c r="AH19" s="183"/>
      <c r="AI19" s="184">
        <v>6</v>
      </c>
      <c r="AJ19" s="183"/>
      <c r="AK19" s="184">
        <v>12</v>
      </c>
      <c r="AL19" s="183"/>
      <c r="AM19" s="180"/>
      <c r="AN19" s="183"/>
      <c r="AO19" s="180"/>
      <c r="AP19" s="183"/>
      <c r="AQ19" s="182"/>
      <c r="AR19" s="179">
        <v>9</v>
      </c>
      <c r="AS19" s="180"/>
      <c r="AT19" s="179"/>
      <c r="AU19" s="180"/>
      <c r="AV19" s="179"/>
      <c r="AW19" s="180"/>
      <c r="AX19" s="179"/>
      <c r="AY19" s="180"/>
      <c r="AZ19" s="179"/>
      <c r="BA19" s="181">
        <f>IF(SUM(AF19:AZ19)=0,0,SUM(AF19:AZ19))</f>
        <v>42</v>
      </c>
    </row>
    <row r="20" spans="1:53" ht="15" customHeight="1" x14ac:dyDescent="0.25">
      <c r="A20" s="65">
        <f>IF(Z20=0,"",RANK(Z20,Z$6:Z$69))</f>
        <v>15</v>
      </c>
      <c r="B20" s="125" t="s">
        <v>126</v>
      </c>
      <c r="C20" s="50">
        <v>15.1</v>
      </c>
      <c r="D20" s="258" t="s">
        <v>46</v>
      </c>
      <c r="E20" s="23"/>
      <c r="F20" s="50">
        <v>2</v>
      </c>
      <c r="G20" s="15"/>
      <c r="H20" s="16">
        <v>7</v>
      </c>
      <c r="I20" s="15">
        <v>8</v>
      </c>
      <c r="J20" s="16">
        <v>4</v>
      </c>
      <c r="K20" s="15"/>
      <c r="L20" s="14"/>
      <c r="M20" s="15"/>
      <c r="N20" s="14"/>
      <c r="O20" s="183">
        <v>9</v>
      </c>
      <c r="P20" s="208"/>
      <c r="Q20" s="23"/>
      <c r="R20" s="14">
        <v>7</v>
      </c>
      <c r="S20" s="23"/>
      <c r="T20" s="14">
        <v>1</v>
      </c>
      <c r="U20" s="23"/>
      <c r="V20" s="14"/>
      <c r="W20" s="179"/>
      <c r="X20" s="180"/>
      <c r="Y20" s="179"/>
      <c r="Z20" s="181">
        <f>IF(SUM(E20:Y20)=0,0,SUM(E20:Y20))</f>
        <v>38</v>
      </c>
      <c r="AA20" s="110"/>
      <c r="AB20" s="65">
        <f>IF(BA20=0,"",RANK(BA20,BA$6:BA$69))</f>
        <v>15</v>
      </c>
      <c r="AC20" s="125" t="s">
        <v>341</v>
      </c>
      <c r="AD20" s="50">
        <v>12.3</v>
      </c>
      <c r="AE20" s="258" t="s">
        <v>21</v>
      </c>
      <c r="AF20" s="179"/>
      <c r="AG20" s="182"/>
      <c r="AH20" s="183"/>
      <c r="AI20" s="184"/>
      <c r="AJ20" s="183"/>
      <c r="AK20" s="184">
        <v>6</v>
      </c>
      <c r="AL20" s="183">
        <v>10</v>
      </c>
      <c r="AM20" s="180"/>
      <c r="AN20" s="191">
        <v>15</v>
      </c>
      <c r="AO20" s="180">
        <v>10</v>
      </c>
      <c r="AP20" s="183"/>
      <c r="AQ20" s="182"/>
      <c r="AR20" s="179"/>
      <c r="AS20" s="180"/>
      <c r="AT20" s="179"/>
      <c r="AU20" s="180"/>
      <c r="AV20" s="179"/>
      <c r="AW20" s="180"/>
      <c r="AX20" s="179"/>
      <c r="AY20" s="180"/>
      <c r="AZ20" s="179"/>
      <c r="BA20" s="181">
        <f>IF(SUM(AF20:AZ20)=0,0,SUM(AF20:AZ20))</f>
        <v>41</v>
      </c>
    </row>
    <row r="21" spans="1:53" ht="16.5" customHeight="1" x14ac:dyDescent="0.25">
      <c r="A21" s="65">
        <f>IF(Z21=0,"",RANK(Z21,Z$6:Z$69))</f>
        <v>16</v>
      </c>
      <c r="B21" s="125" t="s">
        <v>205</v>
      </c>
      <c r="C21" s="50">
        <v>15.5</v>
      </c>
      <c r="D21" s="258" t="s">
        <v>42</v>
      </c>
      <c r="E21" s="23"/>
      <c r="F21" s="50"/>
      <c r="G21" s="15"/>
      <c r="H21" s="16"/>
      <c r="I21" s="190">
        <v>15</v>
      </c>
      <c r="J21" s="16"/>
      <c r="K21" s="15"/>
      <c r="L21" s="14">
        <v>6</v>
      </c>
      <c r="M21" s="15"/>
      <c r="N21" s="200">
        <v>15</v>
      </c>
      <c r="O21" s="183"/>
      <c r="P21" s="208"/>
      <c r="Q21" s="23"/>
      <c r="R21" s="14"/>
      <c r="S21" s="23"/>
      <c r="T21" s="14"/>
      <c r="U21" s="23"/>
      <c r="V21" s="14"/>
      <c r="W21" s="179"/>
      <c r="X21" s="180"/>
      <c r="Y21" s="179"/>
      <c r="Z21" s="181">
        <f>IF(SUM(E21:Y21)=0,0,SUM(E21:Y21))</f>
        <v>36</v>
      </c>
      <c r="AA21" s="110"/>
      <c r="AB21" s="65">
        <f>IF(BA21=0,"",RANK(BA21,BA$6:BA$69))</f>
        <v>16</v>
      </c>
      <c r="AC21" s="125" t="s">
        <v>336</v>
      </c>
      <c r="AD21" s="50">
        <v>12.1</v>
      </c>
      <c r="AE21" s="258" t="s">
        <v>7</v>
      </c>
      <c r="AF21" s="179"/>
      <c r="AG21" s="182"/>
      <c r="AH21" s="183"/>
      <c r="AI21" s="184"/>
      <c r="AJ21" s="183">
        <v>2</v>
      </c>
      <c r="AK21" s="184"/>
      <c r="AL21" s="183">
        <v>5</v>
      </c>
      <c r="AM21" s="180"/>
      <c r="AN21" s="183"/>
      <c r="AO21" s="180"/>
      <c r="AP21" s="183">
        <v>2</v>
      </c>
      <c r="AQ21" s="182"/>
      <c r="AR21" s="179"/>
      <c r="AS21" s="180">
        <v>1</v>
      </c>
      <c r="AT21" s="179">
        <v>12</v>
      </c>
      <c r="AU21" s="201">
        <v>15</v>
      </c>
      <c r="AV21" s="179">
        <v>3</v>
      </c>
      <c r="AW21" s="180"/>
      <c r="AX21" s="179"/>
      <c r="AY21" s="180"/>
      <c r="AZ21" s="179"/>
      <c r="BA21" s="181">
        <f>IF(SUM(AF21:AZ21)=0,0,SUM(AF21:AZ21))</f>
        <v>40</v>
      </c>
    </row>
    <row r="22" spans="1:53" ht="16.5" customHeight="1" x14ac:dyDescent="0.25">
      <c r="A22" s="65">
        <f>IF(Z22=0,"",RANK(Z22,Z$6:Z$69))</f>
        <v>17</v>
      </c>
      <c r="B22" s="125" t="s">
        <v>118</v>
      </c>
      <c r="C22" s="50">
        <v>15</v>
      </c>
      <c r="D22" s="258" t="s">
        <v>21</v>
      </c>
      <c r="E22" s="23"/>
      <c r="F22" s="50"/>
      <c r="G22" s="15"/>
      <c r="H22" s="16"/>
      <c r="I22" s="15"/>
      <c r="J22" s="194">
        <v>11</v>
      </c>
      <c r="K22" s="15"/>
      <c r="L22" s="14">
        <v>2</v>
      </c>
      <c r="M22" s="15"/>
      <c r="N22" s="14"/>
      <c r="O22" s="183"/>
      <c r="P22" s="208">
        <v>6</v>
      </c>
      <c r="Q22" s="23"/>
      <c r="R22" s="14">
        <v>7</v>
      </c>
      <c r="S22" s="23"/>
      <c r="T22" s="14"/>
      <c r="U22" s="23"/>
      <c r="V22" s="14">
        <v>6</v>
      </c>
      <c r="W22" s="179"/>
      <c r="X22" s="180"/>
      <c r="Y22" s="179"/>
      <c r="Z22" s="181">
        <f>IF(SUM(E22:Y22)=0,0,SUM(E22:Y22))</f>
        <v>32</v>
      </c>
      <c r="AA22" s="110"/>
      <c r="AB22" s="65">
        <f>IF(BA22=0,"",RANK(BA22,BA$6:BA$69))</f>
        <v>17</v>
      </c>
      <c r="AC22" s="125" t="s">
        <v>395</v>
      </c>
      <c r="AD22" s="187">
        <v>17.8</v>
      </c>
      <c r="AE22" s="258" t="s">
        <v>43</v>
      </c>
      <c r="AF22" s="179"/>
      <c r="AG22" s="182"/>
      <c r="AH22" s="183"/>
      <c r="AI22" s="184"/>
      <c r="AJ22" s="183"/>
      <c r="AK22" s="184"/>
      <c r="AL22" s="183"/>
      <c r="AM22" s="180"/>
      <c r="AN22" s="183">
        <v>5</v>
      </c>
      <c r="AO22" s="180"/>
      <c r="AP22" s="191">
        <v>15</v>
      </c>
      <c r="AQ22" s="182">
        <v>1</v>
      </c>
      <c r="AR22" s="179">
        <v>9</v>
      </c>
      <c r="AS22" s="180"/>
      <c r="AT22" s="179"/>
      <c r="AU22" s="180">
        <v>7</v>
      </c>
      <c r="AV22" s="179"/>
      <c r="AW22" s="180"/>
      <c r="AX22" s="179"/>
      <c r="AY22" s="180"/>
      <c r="AZ22" s="179"/>
      <c r="BA22" s="181">
        <f>IF(SUM(AF22:AZ22)=0,0,SUM(AF22:AZ22))</f>
        <v>37</v>
      </c>
    </row>
    <row r="23" spans="1:53" ht="16.5" customHeight="1" x14ac:dyDescent="0.25">
      <c r="A23" s="65">
        <f>IF(Z23=0,"",RANK(Z23,Z$6:Z$69))</f>
        <v>18</v>
      </c>
      <c r="B23" s="125" t="s">
        <v>395</v>
      </c>
      <c r="C23" s="187">
        <v>17.7</v>
      </c>
      <c r="D23" s="258" t="s">
        <v>43</v>
      </c>
      <c r="E23" s="23"/>
      <c r="F23" s="50"/>
      <c r="G23" s="15"/>
      <c r="H23" s="16"/>
      <c r="I23" s="15"/>
      <c r="J23" s="16"/>
      <c r="K23" s="15"/>
      <c r="L23" s="14">
        <v>2</v>
      </c>
      <c r="M23" s="15">
        <v>8</v>
      </c>
      <c r="N23" s="14">
        <v>1</v>
      </c>
      <c r="O23" s="191">
        <v>15</v>
      </c>
      <c r="P23" s="208"/>
      <c r="Q23" s="23">
        <v>5</v>
      </c>
      <c r="R23" s="14"/>
      <c r="S23" s="23"/>
      <c r="T23" s="14"/>
      <c r="U23" s="23"/>
      <c r="V23" s="14"/>
      <c r="W23" s="179"/>
      <c r="X23" s="180"/>
      <c r="Y23" s="179"/>
      <c r="Z23" s="181">
        <f>IF(SUM(E23:Y23)=0,0,SUM(E23:Y23))</f>
        <v>31</v>
      </c>
      <c r="AA23" s="110"/>
      <c r="AB23" s="65">
        <f>IF(BA23=0,"",RANK(BA23,BA$6:BA$69))</f>
        <v>18</v>
      </c>
      <c r="AC23" s="125" t="s">
        <v>263</v>
      </c>
      <c r="AD23" s="187">
        <v>17.399999999999999</v>
      </c>
      <c r="AE23" s="258" t="s">
        <v>47</v>
      </c>
      <c r="AF23" s="179"/>
      <c r="AG23" s="182"/>
      <c r="AH23" s="183"/>
      <c r="AI23" s="184"/>
      <c r="AJ23" s="183"/>
      <c r="AK23" s="184">
        <v>12</v>
      </c>
      <c r="AL23" s="183"/>
      <c r="AM23" s="180">
        <v>12</v>
      </c>
      <c r="AN23" s="183">
        <v>9</v>
      </c>
      <c r="AO23" s="180"/>
      <c r="AP23" s="183"/>
      <c r="AQ23" s="182"/>
      <c r="AR23" s="179"/>
      <c r="AS23" s="180"/>
      <c r="AT23" s="179"/>
      <c r="AU23" s="180"/>
      <c r="AV23" s="179"/>
      <c r="AW23" s="180"/>
      <c r="AX23" s="179"/>
      <c r="AY23" s="180"/>
      <c r="AZ23" s="179"/>
      <c r="BA23" s="181">
        <f>IF(SUM(AF23:AZ23)=0,0,SUM(AF23:AZ23))</f>
        <v>33</v>
      </c>
    </row>
    <row r="24" spans="1:53" ht="16.5" customHeight="1" x14ac:dyDescent="0.25">
      <c r="A24" s="65">
        <f>IF(Z24=0,"",RANK(Z24,Z$6:Z$69))</f>
        <v>18</v>
      </c>
      <c r="B24" s="125" t="s">
        <v>414</v>
      </c>
      <c r="C24" s="50">
        <v>14.4</v>
      </c>
      <c r="D24" s="258" t="s">
        <v>43</v>
      </c>
      <c r="E24" s="23"/>
      <c r="F24" s="50"/>
      <c r="G24" s="15"/>
      <c r="H24" s="16"/>
      <c r="I24" s="15"/>
      <c r="J24" s="16"/>
      <c r="K24" s="15"/>
      <c r="L24" s="14"/>
      <c r="M24" s="15"/>
      <c r="N24" s="14"/>
      <c r="O24" s="183">
        <v>1</v>
      </c>
      <c r="P24" s="208">
        <v>2</v>
      </c>
      <c r="Q24" s="23"/>
      <c r="R24" s="14"/>
      <c r="S24" s="23"/>
      <c r="T24" s="14">
        <v>5</v>
      </c>
      <c r="U24" s="23">
        <v>6</v>
      </c>
      <c r="V24" s="188">
        <v>17</v>
      </c>
      <c r="W24" s="179"/>
      <c r="X24" s="180"/>
      <c r="Y24" s="179"/>
      <c r="Z24" s="181">
        <f>IF(SUM(E24:Y24)=0,0,SUM(E24:Y24))</f>
        <v>31</v>
      </c>
      <c r="AA24" s="110"/>
      <c r="AB24" s="65">
        <f>IF(BA24=0,"",RANK(BA24,BA$6:BA$69))</f>
        <v>19</v>
      </c>
      <c r="AC24" s="125" t="s">
        <v>118</v>
      </c>
      <c r="AD24" s="50">
        <v>15</v>
      </c>
      <c r="AE24" s="258" t="s">
        <v>21</v>
      </c>
      <c r="AF24" s="179"/>
      <c r="AG24" s="182"/>
      <c r="AH24" s="183"/>
      <c r="AI24" s="184"/>
      <c r="AJ24" s="183"/>
      <c r="AK24" s="184">
        <v>9</v>
      </c>
      <c r="AL24" s="183"/>
      <c r="AM24" s="180"/>
      <c r="AN24" s="183"/>
      <c r="AO24" s="180"/>
      <c r="AP24" s="183"/>
      <c r="AQ24" s="182">
        <v>6</v>
      </c>
      <c r="AR24" s="179"/>
      <c r="AS24" s="180">
        <v>12</v>
      </c>
      <c r="AT24" s="179"/>
      <c r="AU24" s="180"/>
      <c r="AV24" s="179"/>
      <c r="AW24" s="180">
        <v>3</v>
      </c>
      <c r="AX24" s="179"/>
      <c r="AY24" s="180"/>
      <c r="AZ24" s="179"/>
      <c r="BA24" s="181">
        <f>IF(SUM(AF24:AZ24)=0,0,SUM(AF24:AZ24))</f>
        <v>30</v>
      </c>
    </row>
    <row r="25" spans="1:53" ht="16.5" customHeight="1" x14ac:dyDescent="0.25">
      <c r="A25" s="65">
        <f>IF(Z25=0,"",RANK(Z25,Z$6:Z$69))</f>
        <v>18</v>
      </c>
      <c r="B25" s="125" t="s">
        <v>375</v>
      </c>
      <c r="C25" s="50">
        <v>6.1</v>
      </c>
      <c r="D25" s="258" t="s">
        <v>22</v>
      </c>
      <c r="E25" s="23"/>
      <c r="F25" s="50"/>
      <c r="G25" s="15"/>
      <c r="H25" s="16"/>
      <c r="I25" s="15"/>
      <c r="J25" s="16"/>
      <c r="K25" s="15">
        <v>8</v>
      </c>
      <c r="L25" s="14"/>
      <c r="M25" s="190">
        <v>15</v>
      </c>
      <c r="N25" s="14"/>
      <c r="O25" s="183"/>
      <c r="P25" s="208"/>
      <c r="Q25" s="23"/>
      <c r="R25" s="14"/>
      <c r="S25" s="23"/>
      <c r="T25" s="14">
        <v>8</v>
      </c>
      <c r="U25" s="23"/>
      <c r="V25" s="14"/>
      <c r="W25" s="179"/>
      <c r="X25" s="180"/>
      <c r="Y25" s="179"/>
      <c r="Z25" s="181">
        <f>IF(SUM(E25:Y25)=0,0,SUM(E25:Y25))</f>
        <v>31</v>
      </c>
      <c r="AA25" s="110"/>
      <c r="AB25" s="65">
        <f>IF(BA25=0,"",RANK(BA25,BA$6:BA$69))</f>
        <v>20</v>
      </c>
      <c r="AC25" s="125" t="s">
        <v>275</v>
      </c>
      <c r="AD25" s="50">
        <v>10.3</v>
      </c>
      <c r="AE25" s="258" t="s">
        <v>43</v>
      </c>
      <c r="AF25" s="179"/>
      <c r="AG25" s="182"/>
      <c r="AH25" s="183">
        <v>2</v>
      </c>
      <c r="AI25" s="184"/>
      <c r="AJ25" s="183"/>
      <c r="AK25" s="184"/>
      <c r="AL25" s="183"/>
      <c r="AM25" s="180"/>
      <c r="AN25" s="191">
        <v>15</v>
      </c>
      <c r="AO25" s="180"/>
      <c r="AP25" s="183"/>
      <c r="AQ25" s="182">
        <v>12</v>
      </c>
      <c r="AR25" s="179"/>
      <c r="AS25" s="180"/>
      <c r="AT25" s="179"/>
      <c r="AU25" s="180"/>
      <c r="AV25" s="179"/>
      <c r="AW25" s="180"/>
      <c r="AX25" s="179"/>
      <c r="AY25" s="180"/>
      <c r="AZ25" s="179"/>
      <c r="BA25" s="181">
        <f>IF(SUM(AF25:AZ25)=0,0,SUM(AF25:AZ25))</f>
        <v>29</v>
      </c>
    </row>
    <row r="26" spans="1:53" ht="16.5" customHeight="1" x14ac:dyDescent="0.25">
      <c r="A26" s="65">
        <f>IF(Z26=0,"",RANK(Z26,Z$6:Z$69))</f>
        <v>21</v>
      </c>
      <c r="B26" s="125" t="s">
        <v>202</v>
      </c>
      <c r="C26" s="50">
        <v>11.2</v>
      </c>
      <c r="D26" s="258" t="s">
        <v>21</v>
      </c>
      <c r="E26" s="23"/>
      <c r="F26" s="50"/>
      <c r="G26" s="15"/>
      <c r="H26" s="16">
        <v>12</v>
      </c>
      <c r="I26" s="15">
        <v>8</v>
      </c>
      <c r="J26" s="16">
        <v>4</v>
      </c>
      <c r="K26" s="15"/>
      <c r="L26" s="14"/>
      <c r="M26" s="15"/>
      <c r="N26" s="14">
        <v>6</v>
      </c>
      <c r="O26" s="183"/>
      <c r="P26" s="208"/>
      <c r="Q26" s="23"/>
      <c r="R26" s="14"/>
      <c r="S26" s="23"/>
      <c r="T26" s="14"/>
      <c r="U26" s="23"/>
      <c r="V26" s="14"/>
      <c r="W26" s="179"/>
      <c r="X26" s="180"/>
      <c r="Y26" s="179"/>
      <c r="Z26" s="181">
        <f>IF(SUM(E26:Y26)=0,0,SUM(E26:Y26))</f>
        <v>30</v>
      </c>
      <c r="AA26" s="110"/>
      <c r="AB26" s="65">
        <f>IF(BA26=0,"",RANK(BA26,BA$6:BA$69))</f>
        <v>20</v>
      </c>
      <c r="AC26" s="125" t="s">
        <v>414</v>
      </c>
      <c r="AD26" s="50">
        <v>14.4</v>
      </c>
      <c r="AE26" s="258" t="s">
        <v>43</v>
      </c>
      <c r="AF26" s="179"/>
      <c r="AG26" s="182"/>
      <c r="AH26" s="183"/>
      <c r="AI26" s="184"/>
      <c r="AJ26" s="183"/>
      <c r="AK26" s="184"/>
      <c r="AL26" s="183"/>
      <c r="AM26" s="180"/>
      <c r="AN26" s="183"/>
      <c r="AO26" s="180"/>
      <c r="AP26" s="183"/>
      <c r="AQ26" s="182">
        <v>1</v>
      </c>
      <c r="AR26" s="179"/>
      <c r="AS26" s="180"/>
      <c r="AT26" s="179"/>
      <c r="AU26" s="180">
        <v>7</v>
      </c>
      <c r="AV26" s="179">
        <v>6</v>
      </c>
      <c r="AW26" s="201">
        <v>15</v>
      </c>
      <c r="AX26" s="179"/>
      <c r="AY26" s="180"/>
      <c r="AZ26" s="179"/>
      <c r="BA26" s="181">
        <f>IF(SUM(AF26:AZ26)=0,0,SUM(AF26:AZ26))</f>
        <v>29</v>
      </c>
    </row>
    <row r="27" spans="1:53" ht="16.5" customHeight="1" x14ac:dyDescent="0.25">
      <c r="A27" s="65">
        <f>IF(Z27=0,"",RANK(Z27,Z$6:Z$69))</f>
        <v>21</v>
      </c>
      <c r="B27" s="125" t="s">
        <v>270</v>
      </c>
      <c r="C27" s="50">
        <v>8.9</v>
      </c>
      <c r="D27" s="258" t="s">
        <v>335</v>
      </c>
      <c r="E27" s="23"/>
      <c r="F27" s="50"/>
      <c r="G27" s="15">
        <v>12</v>
      </c>
      <c r="H27" s="16"/>
      <c r="I27" s="15"/>
      <c r="J27" s="16"/>
      <c r="K27" s="15"/>
      <c r="L27" s="14">
        <v>9</v>
      </c>
      <c r="M27" s="15"/>
      <c r="N27" s="14"/>
      <c r="O27" s="183"/>
      <c r="P27" s="50"/>
      <c r="Q27" s="23">
        <v>9</v>
      </c>
      <c r="R27" s="14"/>
      <c r="S27" s="23"/>
      <c r="T27" s="14"/>
      <c r="U27" s="23"/>
      <c r="V27" s="14"/>
      <c r="W27" s="23"/>
      <c r="X27" s="14"/>
      <c r="Y27" s="23"/>
      <c r="Z27" s="181">
        <f>IF(SUM(E27:Y27)=0,0,SUM(E27:Y27))</f>
        <v>30</v>
      </c>
      <c r="AA27" s="110"/>
      <c r="AB27" s="65">
        <f>IF(BA27=0,"",RANK(BA27,BA$6:BA$69))</f>
        <v>20</v>
      </c>
      <c r="AC27" s="125" t="s">
        <v>130</v>
      </c>
      <c r="AD27" s="187">
        <v>17.100000000000001</v>
      </c>
      <c r="AE27" s="258" t="s">
        <v>47</v>
      </c>
      <c r="AF27" s="179"/>
      <c r="AG27" s="182">
        <v>8</v>
      </c>
      <c r="AH27" s="183"/>
      <c r="AI27" s="184"/>
      <c r="AJ27" s="183"/>
      <c r="AK27" s="184"/>
      <c r="AL27" s="183"/>
      <c r="AM27" s="180">
        <v>9</v>
      </c>
      <c r="AN27" s="183"/>
      <c r="AO27" s="180"/>
      <c r="AP27" s="183"/>
      <c r="AQ27" s="182"/>
      <c r="AR27" s="179"/>
      <c r="AS27" s="180"/>
      <c r="AT27" s="179"/>
      <c r="AU27" s="180"/>
      <c r="AV27" s="179"/>
      <c r="AW27" s="180">
        <v>12</v>
      </c>
      <c r="AX27" s="179"/>
      <c r="AY27" s="180"/>
      <c r="AZ27" s="179"/>
      <c r="BA27" s="181">
        <f>IF(SUM(AF27:AZ27)=0,0,SUM(AF27:AZ27))</f>
        <v>29</v>
      </c>
    </row>
    <row r="28" spans="1:53" ht="16.5" customHeight="1" x14ac:dyDescent="0.25">
      <c r="A28" s="65">
        <f>IF(Z28=0,"",RANK(Z28,Z$6:Z$69))</f>
        <v>23</v>
      </c>
      <c r="B28" s="125" t="s">
        <v>263</v>
      </c>
      <c r="C28" s="187">
        <v>17.7</v>
      </c>
      <c r="D28" s="258" t="s">
        <v>47</v>
      </c>
      <c r="E28" s="23"/>
      <c r="F28" s="50">
        <v>9</v>
      </c>
      <c r="G28" s="15"/>
      <c r="H28" s="16"/>
      <c r="I28" s="15"/>
      <c r="J28" s="196">
        <v>15</v>
      </c>
      <c r="K28" s="15"/>
      <c r="L28" s="14">
        <v>4</v>
      </c>
      <c r="M28" s="15"/>
      <c r="N28" s="14"/>
      <c r="O28" s="183"/>
      <c r="P28" s="208"/>
      <c r="Q28" s="23"/>
      <c r="R28" s="14"/>
      <c r="S28" s="23"/>
      <c r="T28" s="14"/>
      <c r="U28" s="23"/>
      <c r="V28" s="14"/>
      <c r="W28" s="179"/>
      <c r="X28" s="180"/>
      <c r="Y28" s="179"/>
      <c r="Z28" s="181">
        <f>IF(SUM(E28:Y28)=0,0,SUM(E28:Y28))</f>
        <v>28</v>
      </c>
      <c r="AA28" s="110"/>
      <c r="AB28" s="65">
        <f>IF(BA28=0,"",RANK(BA28,BA$6:BA$69))</f>
        <v>23</v>
      </c>
      <c r="AC28" s="125" t="s">
        <v>349</v>
      </c>
      <c r="AD28" s="187">
        <v>17.3</v>
      </c>
      <c r="AE28" s="258" t="s">
        <v>42</v>
      </c>
      <c r="AF28" s="179"/>
      <c r="AG28" s="182"/>
      <c r="AH28" s="183"/>
      <c r="AI28" s="184"/>
      <c r="AJ28" s="183"/>
      <c r="AK28" s="184">
        <v>2</v>
      </c>
      <c r="AL28" s="183"/>
      <c r="AM28" s="180">
        <v>6</v>
      </c>
      <c r="AN28" s="183"/>
      <c r="AO28" s="180"/>
      <c r="AP28" s="183"/>
      <c r="AQ28" s="182"/>
      <c r="AR28" s="179"/>
      <c r="AS28" s="180"/>
      <c r="AT28" s="179"/>
      <c r="AU28" s="180"/>
      <c r="AV28" s="179">
        <v>12</v>
      </c>
      <c r="AW28" s="180">
        <v>8</v>
      </c>
      <c r="AX28" s="179"/>
      <c r="AY28" s="180"/>
      <c r="AZ28" s="179"/>
      <c r="BA28" s="181">
        <f>IF(SUM(AF28:AZ28)=0,0,SUM(AF28:AZ28))</f>
        <v>28</v>
      </c>
    </row>
    <row r="29" spans="1:53" ht="16.5" customHeight="1" x14ac:dyDescent="0.25">
      <c r="A29" s="65">
        <f>IF(Z29=0,"",RANK(Z29,Z$6:Z$69))</f>
        <v>23</v>
      </c>
      <c r="B29" s="125" t="s">
        <v>423</v>
      </c>
      <c r="C29" s="50">
        <v>13.8</v>
      </c>
      <c r="D29" s="258" t="s">
        <v>42</v>
      </c>
      <c r="E29" s="23"/>
      <c r="F29" s="50"/>
      <c r="G29" s="15"/>
      <c r="H29" s="16"/>
      <c r="I29" s="15"/>
      <c r="J29" s="16"/>
      <c r="K29" s="15"/>
      <c r="L29" s="14"/>
      <c r="M29" s="15"/>
      <c r="N29" s="14"/>
      <c r="O29" s="219">
        <v>18</v>
      </c>
      <c r="P29" s="208"/>
      <c r="Q29" s="23"/>
      <c r="R29" s="14"/>
      <c r="S29" s="23"/>
      <c r="T29" s="14"/>
      <c r="U29" s="23">
        <v>4</v>
      </c>
      <c r="V29" s="14">
        <v>6</v>
      </c>
      <c r="W29" s="179"/>
      <c r="X29" s="180"/>
      <c r="Y29" s="179"/>
      <c r="Z29" s="181">
        <f>IF(SUM(E29:Y29)=0,0,SUM(E29:Y29))</f>
        <v>28</v>
      </c>
      <c r="AA29" s="110"/>
      <c r="AB29" s="65">
        <f>IF(BA29=0,"",RANK(BA29,BA$6:BA$69))</f>
        <v>24</v>
      </c>
      <c r="AC29" s="125" t="s">
        <v>272</v>
      </c>
      <c r="AD29" s="50">
        <v>12.8</v>
      </c>
      <c r="AE29" s="258" t="s">
        <v>49</v>
      </c>
      <c r="AF29" s="179"/>
      <c r="AG29" s="182"/>
      <c r="AH29" s="183">
        <v>7</v>
      </c>
      <c r="AI29" s="184"/>
      <c r="AJ29" s="183"/>
      <c r="AK29" s="197">
        <v>15</v>
      </c>
      <c r="AL29" s="183"/>
      <c r="AM29" s="180"/>
      <c r="AN29" s="183"/>
      <c r="AO29" s="180"/>
      <c r="AP29" s="183"/>
      <c r="AQ29" s="182"/>
      <c r="AR29" s="179">
        <v>5</v>
      </c>
      <c r="AS29" s="180"/>
      <c r="AT29" s="179"/>
      <c r="AU29" s="180"/>
      <c r="AV29" s="179"/>
      <c r="AW29" s="180"/>
      <c r="AX29" s="179"/>
      <c r="AY29" s="180"/>
      <c r="AZ29" s="179"/>
      <c r="BA29" s="181">
        <f>IF(SUM(AF29:AZ29)=0,0,SUM(AF29:AZ29))</f>
        <v>27</v>
      </c>
    </row>
    <row r="30" spans="1:53" ht="16.5" customHeight="1" x14ac:dyDescent="0.25">
      <c r="A30" s="65">
        <f>IF(Z30=0,"",RANK(Z30,Z$6:Z$69))</f>
        <v>25</v>
      </c>
      <c r="B30" s="125" t="s">
        <v>368</v>
      </c>
      <c r="C30" s="50">
        <v>15.6</v>
      </c>
      <c r="D30" s="258" t="s">
        <v>21</v>
      </c>
      <c r="E30" s="23"/>
      <c r="F30" s="50"/>
      <c r="G30" s="15"/>
      <c r="H30" s="16"/>
      <c r="I30" s="15"/>
      <c r="J30" s="16"/>
      <c r="K30" s="15">
        <v>12</v>
      </c>
      <c r="L30" s="14"/>
      <c r="M30" s="15"/>
      <c r="N30" s="200">
        <v>15</v>
      </c>
      <c r="O30" s="183"/>
      <c r="P30" s="208"/>
      <c r="Q30" s="23"/>
      <c r="R30" s="14"/>
      <c r="S30" s="23"/>
      <c r="T30" s="14"/>
      <c r="U30" s="23"/>
      <c r="V30" s="14"/>
      <c r="W30" s="179"/>
      <c r="X30" s="180"/>
      <c r="Y30" s="179"/>
      <c r="Z30" s="181">
        <f>IF(SUM(E30:Y30)=0,0,SUM(E30:Y30))</f>
        <v>27</v>
      </c>
      <c r="AA30" s="110"/>
      <c r="AB30" s="65">
        <f>IF(BA30=0,"",RANK(BA30,BA$6:BA$69))</f>
        <v>25</v>
      </c>
      <c r="AC30" s="125" t="s">
        <v>387</v>
      </c>
      <c r="AD30" s="50">
        <v>14.7</v>
      </c>
      <c r="AE30" s="258" t="s">
        <v>48</v>
      </c>
      <c r="AF30" s="179"/>
      <c r="AG30" s="182"/>
      <c r="AH30" s="183"/>
      <c r="AI30" s="184"/>
      <c r="AJ30" s="183"/>
      <c r="AK30" s="184"/>
      <c r="AL30" s="183"/>
      <c r="AM30" s="180"/>
      <c r="AN30" s="183">
        <v>5</v>
      </c>
      <c r="AO30" s="180">
        <v>6</v>
      </c>
      <c r="AP30" s="183"/>
      <c r="AQ30" s="185">
        <v>15</v>
      </c>
      <c r="AR30" s="179"/>
      <c r="AS30" s="180"/>
      <c r="AT30" s="179"/>
      <c r="AU30" s="180"/>
      <c r="AV30" s="179"/>
      <c r="AW30" s="180"/>
      <c r="AX30" s="179"/>
      <c r="AY30" s="180"/>
      <c r="AZ30" s="179"/>
      <c r="BA30" s="181">
        <f>IF(SUM(AF30:AZ30)=0,0,SUM(AF30:AZ30))</f>
        <v>26</v>
      </c>
    </row>
    <row r="31" spans="1:53" ht="16.5" customHeight="1" x14ac:dyDescent="0.25">
      <c r="A31" s="65">
        <f>IF(Z31=0,"",RANK(Z31,Z$6:Z$69))</f>
        <v>26</v>
      </c>
      <c r="B31" s="125" t="s">
        <v>130</v>
      </c>
      <c r="C31" s="187">
        <v>17.100000000000001</v>
      </c>
      <c r="D31" s="258" t="s">
        <v>47</v>
      </c>
      <c r="E31" s="23"/>
      <c r="F31" s="50">
        <v>8</v>
      </c>
      <c r="G31" s="15"/>
      <c r="H31" s="16"/>
      <c r="I31" s="15"/>
      <c r="J31" s="16"/>
      <c r="K31" s="15"/>
      <c r="L31" s="14">
        <v>10</v>
      </c>
      <c r="M31" s="15">
        <v>6</v>
      </c>
      <c r="N31" s="14"/>
      <c r="O31" s="183"/>
      <c r="P31" s="208"/>
      <c r="Q31" s="23"/>
      <c r="R31" s="14"/>
      <c r="S31" s="23"/>
      <c r="T31" s="14"/>
      <c r="U31" s="23"/>
      <c r="V31" s="14">
        <v>2</v>
      </c>
      <c r="W31" s="179"/>
      <c r="X31" s="180"/>
      <c r="Y31" s="179"/>
      <c r="Z31" s="181">
        <f>IF(SUM(E31:Y31)=0,0,SUM(E31:Y31))</f>
        <v>26</v>
      </c>
      <c r="AA31" s="110"/>
      <c r="AB31" s="65">
        <f>IF(BA31=0,"",RANK(BA31,BA$6:BA$69))</f>
        <v>26</v>
      </c>
      <c r="AC31" s="125" t="s">
        <v>313</v>
      </c>
      <c r="AD31" s="50">
        <v>15.8</v>
      </c>
      <c r="AE31" s="258" t="s">
        <v>7</v>
      </c>
      <c r="AF31" s="179"/>
      <c r="AG31" s="182"/>
      <c r="AH31" s="183"/>
      <c r="AI31" s="184"/>
      <c r="AJ31" s="183">
        <v>12</v>
      </c>
      <c r="AK31" s="184"/>
      <c r="AL31" s="183"/>
      <c r="AM31" s="180"/>
      <c r="AN31" s="183"/>
      <c r="AO31" s="180">
        <v>4</v>
      </c>
      <c r="AP31" s="183"/>
      <c r="AQ31" s="182">
        <v>6</v>
      </c>
      <c r="AR31" s="179"/>
      <c r="AS31" s="180"/>
      <c r="AT31" s="179">
        <v>1</v>
      </c>
      <c r="AU31" s="180">
        <v>1</v>
      </c>
      <c r="AV31" s="179"/>
      <c r="AW31" s="180"/>
      <c r="AX31" s="179"/>
      <c r="AY31" s="180"/>
      <c r="AZ31" s="179"/>
      <c r="BA31" s="181">
        <f>IF(SUM(AF31:AZ31)=0,0,SUM(AF31:AZ31))</f>
        <v>24</v>
      </c>
    </row>
    <row r="32" spans="1:53" ht="16.5" customHeight="1" x14ac:dyDescent="0.25">
      <c r="A32" s="65">
        <f>IF(Z32=0,"",RANK(Z32,Z$6:Z$69))</f>
        <v>26</v>
      </c>
      <c r="B32" s="125" t="s">
        <v>211</v>
      </c>
      <c r="C32" s="50">
        <v>13.7</v>
      </c>
      <c r="D32" s="258" t="s">
        <v>42</v>
      </c>
      <c r="E32" s="23"/>
      <c r="F32" s="50"/>
      <c r="G32" s="15"/>
      <c r="H32" s="16"/>
      <c r="I32" s="15"/>
      <c r="J32" s="16"/>
      <c r="K32" s="15"/>
      <c r="L32" s="14">
        <v>2</v>
      </c>
      <c r="M32" s="15"/>
      <c r="N32" s="14"/>
      <c r="O32" s="183"/>
      <c r="P32" s="208"/>
      <c r="Q32" s="23">
        <v>9</v>
      </c>
      <c r="R32" s="14"/>
      <c r="S32" s="23">
        <v>10</v>
      </c>
      <c r="T32" s="14">
        <v>5</v>
      </c>
      <c r="U32" s="23"/>
      <c r="V32" s="14"/>
      <c r="W32" s="179"/>
      <c r="X32" s="180"/>
      <c r="Y32" s="179"/>
      <c r="Z32" s="181">
        <f>IF(SUM(E32:Y32)=0,0,SUM(E32:Y32))</f>
        <v>26</v>
      </c>
      <c r="AA32" s="110"/>
      <c r="AB32" s="65">
        <f>IF(BA32=0,"",RANK(BA32,BA$6:BA$69))</f>
        <v>27</v>
      </c>
      <c r="AC32" s="125" t="s">
        <v>117</v>
      </c>
      <c r="AD32" s="50">
        <v>16.3</v>
      </c>
      <c r="AE32" s="258" t="s">
        <v>7</v>
      </c>
      <c r="AF32" s="23"/>
      <c r="AG32" s="50"/>
      <c r="AH32" s="15"/>
      <c r="AI32" s="16"/>
      <c r="AJ32" s="15"/>
      <c r="AK32" s="16"/>
      <c r="AL32" s="15"/>
      <c r="AM32" s="14"/>
      <c r="AN32" s="15">
        <v>5</v>
      </c>
      <c r="AO32" s="14"/>
      <c r="AP32" s="15"/>
      <c r="AQ32" s="50"/>
      <c r="AR32" s="23"/>
      <c r="AS32" s="200">
        <v>15</v>
      </c>
      <c r="AT32" s="23"/>
      <c r="AU32" s="14"/>
      <c r="AV32" s="23">
        <v>3</v>
      </c>
      <c r="AW32" s="14"/>
      <c r="AX32" s="23"/>
      <c r="AY32" s="14"/>
      <c r="AZ32" s="179"/>
      <c r="BA32" s="181">
        <f>IF(SUM(AF32:AZ32)=0,0,SUM(AF32:AZ32))</f>
        <v>23</v>
      </c>
    </row>
    <row r="33" spans="1:53" ht="16.5" customHeight="1" x14ac:dyDescent="0.25">
      <c r="A33" s="65">
        <f>IF(Z33=0,"",RANK(Z33,Z$6:Z$69))</f>
        <v>28</v>
      </c>
      <c r="B33" s="125" t="s">
        <v>272</v>
      </c>
      <c r="C33" s="50">
        <v>12.8</v>
      </c>
      <c r="D33" s="258" t="s">
        <v>49</v>
      </c>
      <c r="E33" s="23"/>
      <c r="F33" s="50"/>
      <c r="G33" s="15">
        <v>8</v>
      </c>
      <c r="H33" s="16"/>
      <c r="I33" s="15"/>
      <c r="J33" s="16">
        <v>12</v>
      </c>
      <c r="K33" s="15"/>
      <c r="L33" s="14"/>
      <c r="M33" s="15"/>
      <c r="N33" s="14"/>
      <c r="O33" s="183"/>
      <c r="P33" s="208"/>
      <c r="Q33" s="23">
        <v>5</v>
      </c>
      <c r="R33" s="14"/>
      <c r="S33" s="23"/>
      <c r="T33" s="14"/>
      <c r="U33" s="23"/>
      <c r="V33" s="14"/>
      <c r="W33" s="179"/>
      <c r="X33" s="180"/>
      <c r="Y33" s="179"/>
      <c r="Z33" s="181">
        <f>IF(SUM(E33:Y33)=0,0,SUM(E33:Y33))</f>
        <v>25</v>
      </c>
      <c r="AA33" s="110"/>
      <c r="AB33" s="65">
        <f>IF(BA33=0,"",RANK(BA33,BA$6:BA$69))</f>
        <v>28</v>
      </c>
      <c r="AC33" s="125" t="s">
        <v>206</v>
      </c>
      <c r="AD33" s="50">
        <v>15.1</v>
      </c>
      <c r="AE33" s="258" t="s">
        <v>46</v>
      </c>
      <c r="AF33" s="179"/>
      <c r="AG33" s="182">
        <v>4</v>
      </c>
      <c r="AH33" s="183"/>
      <c r="AI33" s="184"/>
      <c r="AJ33" s="183"/>
      <c r="AK33" s="184"/>
      <c r="AL33" s="183">
        <v>1</v>
      </c>
      <c r="AM33" s="180"/>
      <c r="AN33" s="183"/>
      <c r="AO33" s="180"/>
      <c r="AP33" s="183">
        <v>4</v>
      </c>
      <c r="AQ33" s="182">
        <v>9</v>
      </c>
      <c r="AR33" s="179"/>
      <c r="AS33" s="180"/>
      <c r="AT33" s="179"/>
      <c r="AU33" s="180"/>
      <c r="AV33" s="179">
        <v>3</v>
      </c>
      <c r="AW33" s="180"/>
      <c r="AX33" s="179"/>
      <c r="AY33" s="180"/>
      <c r="AZ33" s="179"/>
      <c r="BA33" s="181">
        <f>IF(SUM(AF33:AZ33)=0,0,SUM(AF33:AZ33))</f>
        <v>21</v>
      </c>
    </row>
    <row r="34" spans="1:53" ht="16.5" customHeight="1" x14ac:dyDescent="0.25">
      <c r="A34" s="65">
        <f>IF(Z34=0,"",RANK(Z34,Z$6:Z$69))</f>
        <v>28</v>
      </c>
      <c r="B34" s="125" t="s">
        <v>275</v>
      </c>
      <c r="C34" s="50">
        <v>10.3</v>
      </c>
      <c r="D34" s="258" t="s">
        <v>43</v>
      </c>
      <c r="E34" s="23"/>
      <c r="F34" s="50"/>
      <c r="G34" s="15">
        <v>3</v>
      </c>
      <c r="H34" s="16"/>
      <c r="I34" s="15"/>
      <c r="J34" s="16"/>
      <c r="K34" s="15"/>
      <c r="L34" s="14"/>
      <c r="M34" s="15">
        <v>12</v>
      </c>
      <c r="N34" s="14"/>
      <c r="O34" s="183"/>
      <c r="P34" s="208">
        <v>10</v>
      </c>
      <c r="Q34" s="23"/>
      <c r="R34" s="14"/>
      <c r="S34" s="23"/>
      <c r="T34" s="14"/>
      <c r="U34" s="23"/>
      <c r="V34" s="14"/>
      <c r="W34" s="179"/>
      <c r="X34" s="180"/>
      <c r="Y34" s="179"/>
      <c r="Z34" s="181">
        <f>IF(SUM(E34:Y34)=0,0,SUM(E34:Y34))</f>
        <v>25</v>
      </c>
      <c r="AA34" s="110"/>
      <c r="AB34" s="65">
        <f>IF(BA34=0,"",RANK(BA34,BA$6:BA$69))</f>
        <v>29</v>
      </c>
      <c r="AC34" s="125" t="s">
        <v>202</v>
      </c>
      <c r="AD34" s="50">
        <v>11.2</v>
      </c>
      <c r="AE34" s="258" t="s">
        <v>21</v>
      </c>
      <c r="AF34" s="179"/>
      <c r="AG34" s="182"/>
      <c r="AH34" s="183"/>
      <c r="AI34" s="184">
        <v>7</v>
      </c>
      <c r="AJ34" s="183">
        <v>4</v>
      </c>
      <c r="AK34" s="184">
        <v>3</v>
      </c>
      <c r="AL34" s="183"/>
      <c r="AM34" s="180"/>
      <c r="AN34" s="183"/>
      <c r="AO34" s="180">
        <v>6</v>
      </c>
      <c r="AP34" s="183"/>
      <c r="AQ34" s="182"/>
      <c r="AR34" s="179"/>
      <c r="AS34" s="180"/>
      <c r="AT34" s="179"/>
      <c r="AU34" s="180"/>
      <c r="AV34" s="179"/>
      <c r="AW34" s="180"/>
      <c r="AX34" s="179"/>
      <c r="AY34" s="180"/>
      <c r="AZ34" s="179"/>
      <c r="BA34" s="181">
        <f>IF(SUM(AF34:AZ34)=0,0,SUM(AF34:AZ34))</f>
        <v>20</v>
      </c>
    </row>
    <row r="35" spans="1:53" ht="15" customHeight="1" x14ac:dyDescent="0.25">
      <c r="A35" s="65">
        <f>IF(Z35=0,"",RANK(Z35,Z$6:Z$69))</f>
        <v>28</v>
      </c>
      <c r="B35" s="125" t="s">
        <v>361</v>
      </c>
      <c r="C35" s="50">
        <v>4.3</v>
      </c>
      <c r="D35" s="258" t="s">
        <v>56</v>
      </c>
      <c r="E35" s="23"/>
      <c r="F35" s="50"/>
      <c r="G35" s="15"/>
      <c r="H35" s="16"/>
      <c r="I35" s="15"/>
      <c r="J35" s="196">
        <v>15</v>
      </c>
      <c r="K35" s="15"/>
      <c r="L35" s="14"/>
      <c r="M35" s="15">
        <v>10</v>
      </c>
      <c r="N35" s="14"/>
      <c r="O35" s="183"/>
      <c r="P35" s="208"/>
      <c r="Q35" s="23"/>
      <c r="R35" s="14"/>
      <c r="S35" s="23"/>
      <c r="T35" s="14"/>
      <c r="U35" s="23"/>
      <c r="V35" s="14"/>
      <c r="W35" s="179"/>
      <c r="X35" s="180"/>
      <c r="Y35" s="179"/>
      <c r="Z35" s="181">
        <f>IF(SUM(E35:Y35)=0,0,SUM(E35:Y35))</f>
        <v>25</v>
      </c>
      <c r="AA35" s="110"/>
      <c r="AB35" s="65">
        <f>IF(BA35=0,"",RANK(BA35,BA$6:BA$69))</f>
        <v>29</v>
      </c>
      <c r="AC35" s="125" t="s">
        <v>368</v>
      </c>
      <c r="AD35" s="50">
        <v>15.6</v>
      </c>
      <c r="AE35" s="258" t="s">
        <v>21</v>
      </c>
      <c r="AF35" s="179"/>
      <c r="AG35" s="182"/>
      <c r="AH35" s="183"/>
      <c r="AI35" s="184"/>
      <c r="AJ35" s="183"/>
      <c r="AK35" s="184"/>
      <c r="AL35" s="183">
        <v>10</v>
      </c>
      <c r="AM35" s="180"/>
      <c r="AN35" s="183"/>
      <c r="AO35" s="180">
        <v>10</v>
      </c>
      <c r="AP35" s="183"/>
      <c r="AQ35" s="182"/>
      <c r="AR35" s="179"/>
      <c r="AS35" s="180"/>
      <c r="AT35" s="179"/>
      <c r="AU35" s="180"/>
      <c r="AV35" s="179"/>
      <c r="AW35" s="180"/>
      <c r="AX35" s="179"/>
      <c r="AY35" s="180"/>
      <c r="AZ35" s="179"/>
      <c r="BA35" s="181">
        <f>IF(SUM(AF35:AZ35)=0,0,SUM(AF35:AZ35))</f>
        <v>20</v>
      </c>
    </row>
    <row r="36" spans="1:53" ht="16.5" customHeight="1" x14ac:dyDescent="0.25">
      <c r="A36" s="65">
        <f>IF(Z36=0,"",RANK(Z36,Z$6:Z$69))</f>
        <v>31</v>
      </c>
      <c r="B36" s="125" t="s">
        <v>125</v>
      </c>
      <c r="C36" s="50">
        <v>16.3</v>
      </c>
      <c r="D36" s="258" t="s">
        <v>46</v>
      </c>
      <c r="E36" s="23"/>
      <c r="F36" s="50"/>
      <c r="G36" s="15"/>
      <c r="H36" s="16"/>
      <c r="I36" s="15"/>
      <c r="J36" s="16"/>
      <c r="K36" s="15"/>
      <c r="L36" s="14"/>
      <c r="M36" s="15"/>
      <c r="N36" s="14"/>
      <c r="O36" s="214">
        <v>20</v>
      </c>
      <c r="P36" s="208"/>
      <c r="Q36" s="23"/>
      <c r="R36" s="14"/>
      <c r="S36" s="23"/>
      <c r="T36" s="14"/>
      <c r="U36" s="23"/>
      <c r="V36" s="14"/>
      <c r="W36" s="179"/>
      <c r="X36" s="180"/>
      <c r="Y36" s="179"/>
      <c r="Z36" s="181">
        <f>IF(SUM(E36:Y36)=0,0,SUM(E36:Y36))</f>
        <v>20</v>
      </c>
      <c r="AA36" s="110"/>
      <c r="AB36" s="65">
        <f>IF(BA36=0,"",RANK(BA36,BA$6:BA$69))</f>
        <v>31</v>
      </c>
      <c r="AC36" s="125" t="s">
        <v>127</v>
      </c>
      <c r="AD36" s="50">
        <v>15</v>
      </c>
      <c r="AE36" s="258" t="s">
        <v>22</v>
      </c>
      <c r="AF36" s="179"/>
      <c r="AG36" s="182">
        <v>5</v>
      </c>
      <c r="AH36" s="183"/>
      <c r="AI36" s="184"/>
      <c r="AJ36" s="183"/>
      <c r="AK36" s="184"/>
      <c r="AL36" s="183"/>
      <c r="AM36" s="180"/>
      <c r="AN36" s="183"/>
      <c r="AO36" s="180"/>
      <c r="AP36" s="183"/>
      <c r="AQ36" s="182"/>
      <c r="AR36" s="179">
        <v>7</v>
      </c>
      <c r="AS36" s="180"/>
      <c r="AT36" s="179"/>
      <c r="AU36" s="180">
        <v>7</v>
      </c>
      <c r="AV36" s="179"/>
      <c r="AW36" s="180"/>
      <c r="AX36" s="179"/>
      <c r="AY36" s="180"/>
      <c r="AZ36" s="179"/>
      <c r="BA36" s="181">
        <f>IF(SUM(AF36:AZ36)=0,0,SUM(AF36:AZ36))</f>
        <v>19</v>
      </c>
    </row>
    <row r="37" spans="1:53" ht="16.5" customHeight="1" x14ac:dyDescent="0.25">
      <c r="A37" s="65">
        <f>IF(Z37=0,"",RANK(Z37,Z$6:Z$69))</f>
        <v>31</v>
      </c>
      <c r="B37" s="125" t="s">
        <v>371</v>
      </c>
      <c r="C37" s="50">
        <v>15.6</v>
      </c>
      <c r="D37" s="258" t="s">
        <v>42</v>
      </c>
      <c r="E37" s="23"/>
      <c r="F37" s="50"/>
      <c r="G37" s="15"/>
      <c r="H37" s="16"/>
      <c r="I37" s="15"/>
      <c r="J37" s="16"/>
      <c r="K37" s="15"/>
      <c r="L37" s="14"/>
      <c r="M37" s="15"/>
      <c r="N37" s="202">
        <v>20</v>
      </c>
      <c r="O37" s="183"/>
      <c r="P37" s="208"/>
      <c r="Q37" s="23"/>
      <c r="R37" s="14"/>
      <c r="S37" s="23"/>
      <c r="T37" s="14"/>
      <c r="U37" s="23"/>
      <c r="V37" s="14"/>
      <c r="W37" s="179"/>
      <c r="X37" s="180"/>
      <c r="Y37" s="179"/>
      <c r="Z37" s="181">
        <f>IF(SUM(E37:Y37)=0,0,SUM(E37:Y37))</f>
        <v>20</v>
      </c>
      <c r="AA37" s="110"/>
      <c r="AB37" s="65">
        <f>IF(BA37=0,"",RANK(BA37,BA$6:BA$69))</f>
        <v>32</v>
      </c>
      <c r="AC37" s="125" t="s">
        <v>209</v>
      </c>
      <c r="AD37" s="50">
        <v>16.7</v>
      </c>
      <c r="AE37" s="258" t="s">
        <v>21</v>
      </c>
      <c r="AF37" s="179"/>
      <c r="AG37" s="182">
        <v>12</v>
      </c>
      <c r="AH37" s="183"/>
      <c r="AI37" s="184"/>
      <c r="AJ37" s="183"/>
      <c r="AK37" s="184"/>
      <c r="AL37" s="183">
        <v>6</v>
      </c>
      <c r="AM37" s="180"/>
      <c r="AN37" s="183"/>
      <c r="AO37" s="180"/>
      <c r="AP37" s="183"/>
      <c r="AQ37" s="182"/>
      <c r="AR37" s="179"/>
      <c r="AS37" s="180"/>
      <c r="AT37" s="179"/>
      <c r="AU37" s="180"/>
      <c r="AV37" s="179"/>
      <c r="AW37" s="180"/>
      <c r="AX37" s="179"/>
      <c r="AY37" s="180"/>
      <c r="AZ37" s="179"/>
      <c r="BA37" s="181">
        <f>IF(SUM(AF37:AZ37)=0,0,SUM(AF37:AZ37))</f>
        <v>18</v>
      </c>
    </row>
    <row r="38" spans="1:53" ht="16.5" customHeight="1" x14ac:dyDescent="0.25">
      <c r="A38" s="65">
        <f>IF(Z38=0,"",RANK(Z38,Z$6:Z$69))</f>
        <v>33</v>
      </c>
      <c r="B38" s="125" t="s">
        <v>313</v>
      </c>
      <c r="C38" s="50">
        <v>15.8</v>
      </c>
      <c r="D38" s="258" t="s">
        <v>7</v>
      </c>
      <c r="E38" s="23"/>
      <c r="F38" s="50"/>
      <c r="G38" s="15"/>
      <c r="H38" s="16"/>
      <c r="I38" s="15">
        <v>4</v>
      </c>
      <c r="J38" s="16"/>
      <c r="K38" s="15"/>
      <c r="L38" s="14"/>
      <c r="M38" s="15"/>
      <c r="N38" s="14">
        <v>4</v>
      </c>
      <c r="O38" s="183"/>
      <c r="P38" s="208">
        <v>2</v>
      </c>
      <c r="Q38" s="23"/>
      <c r="R38" s="14"/>
      <c r="S38" s="188">
        <v>5</v>
      </c>
      <c r="T38" s="14">
        <v>1</v>
      </c>
      <c r="U38" s="23"/>
      <c r="V38" s="14"/>
      <c r="W38" s="179"/>
      <c r="X38" s="180"/>
      <c r="Y38" s="179"/>
      <c r="Z38" s="181">
        <f>IF(SUM(E38:Y38)=0,0,SUM(E38:Y38))</f>
        <v>16</v>
      </c>
      <c r="AA38" s="110"/>
      <c r="AB38" s="65">
        <f>IF(BA38=0,"",RANK(BA38,BA$6:BA$69))</f>
        <v>33</v>
      </c>
      <c r="AC38" s="125" t="s">
        <v>423</v>
      </c>
      <c r="AD38" s="50">
        <v>13.8</v>
      </c>
      <c r="AE38" s="258" t="s">
        <v>42</v>
      </c>
      <c r="AF38" s="179"/>
      <c r="AG38" s="182"/>
      <c r="AH38" s="183"/>
      <c r="AI38" s="184"/>
      <c r="AJ38" s="183"/>
      <c r="AK38" s="184"/>
      <c r="AL38" s="183"/>
      <c r="AM38" s="180"/>
      <c r="AN38" s="183"/>
      <c r="AO38" s="180"/>
      <c r="AP38" s="183">
        <v>8</v>
      </c>
      <c r="AQ38" s="182"/>
      <c r="AR38" s="179"/>
      <c r="AS38" s="180"/>
      <c r="AT38" s="179"/>
      <c r="AU38" s="180"/>
      <c r="AV38" s="179">
        <v>6</v>
      </c>
      <c r="AW38" s="180">
        <v>3</v>
      </c>
      <c r="AX38" s="179"/>
      <c r="AY38" s="180"/>
      <c r="AZ38" s="179"/>
      <c r="BA38" s="181">
        <f>IF(SUM(AF38:AZ38)=0,0,SUM(AF38:AZ38))</f>
        <v>17</v>
      </c>
    </row>
    <row r="39" spans="1:53" ht="16.5" customHeight="1" x14ac:dyDescent="0.25">
      <c r="A39" s="65">
        <f>IF(Z39=0,"",RANK(Z39,Z$6:Z$69))</f>
        <v>34</v>
      </c>
      <c r="B39" s="125" t="s">
        <v>349</v>
      </c>
      <c r="C39" s="187">
        <v>17.3</v>
      </c>
      <c r="D39" s="258" t="s">
        <v>42</v>
      </c>
      <c r="E39" s="23"/>
      <c r="F39" s="50"/>
      <c r="G39" s="15"/>
      <c r="H39" s="16"/>
      <c r="I39" s="15"/>
      <c r="J39" s="16">
        <v>5</v>
      </c>
      <c r="K39" s="15"/>
      <c r="L39" s="14"/>
      <c r="M39" s="15"/>
      <c r="N39" s="14"/>
      <c r="O39" s="183"/>
      <c r="P39" s="208"/>
      <c r="Q39" s="23"/>
      <c r="R39" s="14"/>
      <c r="S39" s="23"/>
      <c r="T39" s="14"/>
      <c r="U39" s="23">
        <v>10</v>
      </c>
      <c r="V39" s="14"/>
      <c r="W39" s="179"/>
      <c r="X39" s="180"/>
      <c r="Y39" s="179"/>
      <c r="Z39" s="181">
        <f>IF(SUM(E39:Y39)=0,0,SUM(E39:Y39))</f>
        <v>15</v>
      </c>
      <c r="AA39" s="110"/>
      <c r="AB39" s="65">
        <f>IF(BA39=0,"",RANK(BA39,BA$6:BA$69))</f>
        <v>34</v>
      </c>
      <c r="AC39" s="125" t="s">
        <v>125</v>
      </c>
      <c r="AD39" s="50">
        <v>16.100000000000001</v>
      </c>
      <c r="AE39" s="258" t="s">
        <v>46</v>
      </c>
      <c r="AF39" s="179"/>
      <c r="AG39" s="182"/>
      <c r="AH39" s="183"/>
      <c r="AI39" s="184"/>
      <c r="AJ39" s="183"/>
      <c r="AK39" s="184"/>
      <c r="AL39" s="183"/>
      <c r="AM39" s="180"/>
      <c r="AN39" s="183"/>
      <c r="AO39" s="180"/>
      <c r="AP39" s="191">
        <v>15</v>
      </c>
      <c r="AQ39" s="182">
        <v>1</v>
      </c>
      <c r="AR39" s="179"/>
      <c r="AS39" s="180"/>
      <c r="AT39" s="179"/>
      <c r="AU39" s="180"/>
      <c r="AV39" s="179"/>
      <c r="AW39" s="180"/>
      <c r="AX39" s="179"/>
      <c r="AY39" s="180"/>
      <c r="AZ39" s="179"/>
      <c r="BA39" s="181">
        <f>IF(SUM(AF39:AZ39)=0,0,SUM(AF39:AZ39))</f>
        <v>16</v>
      </c>
    </row>
    <row r="40" spans="1:53" ht="16.5" customHeight="1" x14ac:dyDescent="0.25">
      <c r="A40" s="65">
        <f>IF(Z40=0,"",RANK(Z40,Z$6:Z$69))</f>
        <v>34</v>
      </c>
      <c r="B40" s="125" t="s">
        <v>387</v>
      </c>
      <c r="C40" s="50">
        <v>14.7</v>
      </c>
      <c r="D40" s="258" t="s">
        <v>48</v>
      </c>
      <c r="E40" s="23"/>
      <c r="F40" s="50"/>
      <c r="G40" s="15"/>
      <c r="H40" s="16"/>
      <c r="I40" s="15"/>
      <c r="J40" s="16"/>
      <c r="K40" s="15"/>
      <c r="L40" s="14"/>
      <c r="M40" s="15"/>
      <c r="N40" s="14">
        <v>6</v>
      </c>
      <c r="O40" s="183"/>
      <c r="P40" s="208">
        <v>9</v>
      </c>
      <c r="Q40" s="23"/>
      <c r="R40" s="14"/>
      <c r="S40" s="23"/>
      <c r="T40" s="14"/>
      <c r="U40" s="23"/>
      <c r="V40" s="14"/>
      <c r="W40" s="179"/>
      <c r="X40" s="180"/>
      <c r="Y40" s="179"/>
      <c r="Z40" s="181">
        <f>IF(SUM(E40:Y40)=0,0,SUM(E40:Y40))</f>
        <v>15</v>
      </c>
      <c r="AA40" s="110"/>
      <c r="AB40" s="65">
        <f>IF(BA40=0,"",RANK(BA40,BA$6:BA$69))</f>
        <v>35</v>
      </c>
      <c r="AC40" s="125" t="s">
        <v>371</v>
      </c>
      <c r="AD40" s="50">
        <v>15.6</v>
      </c>
      <c r="AE40" s="258" t="s">
        <v>42</v>
      </c>
      <c r="AF40" s="179"/>
      <c r="AG40" s="182"/>
      <c r="AH40" s="183"/>
      <c r="AI40" s="184"/>
      <c r="AJ40" s="183"/>
      <c r="AK40" s="184"/>
      <c r="AL40" s="183"/>
      <c r="AM40" s="180"/>
      <c r="AN40" s="183"/>
      <c r="AO40" s="201">
        <v>15</v>
      </c>
      <c r="AP40" s="183"/>
      <c r="AQ40" s="182"/>
      <c r="AR40" s="179"/>
      <c r="AS40" s="180"/>
      <c r="AT40" s="179"/>
      <c r="AU40" s="180"/>
      <c r="AV40" s="179"/>
      <c r="AW40" s="180"/>
      <c r="AX40" s="179"/>
      <c r="AY40" s="180"/>
      <c r="AZ40" s="179"/>
      <c r="BA40" s="181">
        <f>IF(SUM(AF40:AZ40)=0,0,SUM(AF40:AZ40))</f>
        <v>15</v>
      </c>
    </row>
    <row r="41" spans="1:53" ht="16.5" customHeight="1" x14ac:dyDescent="0.25">
      <c r="A41" s="65">
        <f>IF(Z41=0,"",RANK(Z41,Z$6:Z$69))</f>
        <v>34</v>
      </c>
      <c r="B41" s="125" t="s">
        <v>273</v>
      </c>
      <c r="C41" s="50">
        <v>14</v>
      </c>
      <c r="D41" s="258" t="s">
        <v>7</v>
      </c>
      <c r="E41" s="23"/>
      <c r="F41" s="50"/>
      <c r="G41" s="15">
        <v>7</v>
      </c>
      <c r="H41" s="16"/>
      <c r="I41" s="15"/>
      <c r="J41" s="16"/>
      <c r="K41" s="15">
        <v>5</v>
      </c>
      <c r="L41" s="14"/>
      <c r="M41" s="15"/>
      <c r="N41" s="14"/>
      <c r="O41" s="183"/>
      <c r="P41" s="208"/>
      <c r="Q41" s="23"/>
      <c r="R41" s="14"/>
      <c r="S41" s="23"/>
      <c r="T41" s="14"/>
      <c r="U41" s="23">
        <v>3</v>
      </c>
      <c r="V41" s="14"/>
      <c r="W41" s="179"/>
      <c r="X41" s="180"/>
      <c r="Y41" s="179"/>
      <c r="Z41" s="181">
        <f>IF(SUM(E41:Y41)=0,0,SUM(E41:Y41))</f>
        <v>15</v>
      </c>
      <c r="AA41" s="110"/>
      <c r="AB41" s="65">
        <f>IF(BA41=0,"",RANK(BA41,BA$6:BA$69))</f>
        <v>35</v>
      </c>
      <c r="AC41" s="125" t="s">
        <v>201</v>
      </c>
      <c r="AD41" s="50">
        <v>16.3</v>
      </c>
      <c r="AE41" s="258" t="s">
        <v>42</v>
      </c>
      <c r="AF41" s="179"/>
      <c r="AG41" s="182"/>
      <c r="AH41" s="183"/>
      <c r="AI41" s="184"/>
      <c r="AJ41" s="183"/>
      <c r="AK41" s="184"/>
      <c r="AL41" s="183"/>
      <c r="AM41" s="180"/>
      <c r="AN41" s="183"/>
      <c r="AO41" s="180"/>
      <c r="AP41" s="183"/>
      <c r="AQ41" s="182"/>
      <c r="AR41" s="179"/>
      <c r="AS41" s="180"/>
      <c r="AT41" s="179">
        <v>9</v>
      </c>
      <c r="AU41" s="180"/>
      <c r="AV41" s="179"/>
      <c r="AW41" s="180">
        <v>6</v>
      </c>
      <c r="AX41" s="179"/>
      <c r="AY41" s="180"/>
      <c r="AZ41" s="179"/>
      <c r="BA41" s="181">
        <f>IF(SUM(AF41:AZ41)=0,0,SUM(AF41:AZ41))</f>
        <v>15</v>
      </c>
    </row>
    <row r="42" spans="1:53" ht="16.5" customHeight="1" x14ac:dyDescent="0.25">
      <c r="A42" s="65">
        <f>IF(Z42=0,"",RANK(Z42,Z$6:Z$69))</f>
        <v>37</v>
      </c>
      <c r="B42" s="125" t="s">
        <v>209</v>
      </c>
      <c r="C42" s="50">
        <v>16.7</v>
      </c>
      <c r="D42" s="258" t="s">
        <v>21</v>
      </c>
      <c r="E42" s="23"/>
      <c r="F42" s="50">
        <v>12</v>
      </c>
      <c r="G42" s="15"/>
      <c r="H42" s="16"/>
      <c r="I42" s="15"/>
      <c r="J42" s="16"/>
      <c r="K42" s="15">
        <v>2</v>
      </c>
      <c r="L42" s="14"/>
      <c r="M42" s="15"/>
      <c r="N42" s="14"/>
      <c r="O42" s="183"/>
      <c r="P42" s="208"/>
      <c r="Q42" s="23"/>
      <c r="R42" s="14"/>
      <c r="S42" s="23"/>
      <c r="T42" s="14"/>
      <c r="U42" s="23"/>
      <c r="V42" s="14"/>
      <c r="W42" s="179"/>
      <c r="X42" s="180"/>
      <c r="Y42" s="179"/>
      <c r="Z42" s="181">
        <f>IF(SUM(E42:Y42)=0,0,SUM(E42:Y42))</f>
        <v>14</v>
      </c>
      <c r="AA42" s="110"/>
      <c r="AB42" s="65">
        <f>IF(BA42=0,"",RANK(BA42,BA$6:BA$69))</f>
        <v>35</v>
      </c>
      <c r="AC42" s="125" t="s">
        <v>312</v>
      </c>
      <c r="AD42" s="50">
        <v>17.5</v>
      </c>
      <c r="AE42" s="258" t="s">
        <v>7</v>
      </c>
      <c r="AF42" s="179"/>
      <c r="AG42" s="182"/>
      <c r="AH42" s="183"/>
      <c r="AI42" s="184"/>
      <c r="AJ42" s="183"/>
      <c r="AK42" s="184"/>
      <c r="AL42" s="183">
        <v>5</v>
      </c>
      <c r="AM42" s="180"/>
      <c r="AN42" s="183">
        <v>10</v>
      </c>
      <c r="AO42" s="180"/>
      <c r="AP42" s="183"/>
      <c r="AQ42" s="182"/>
      <c r="AR42" s="179"/>
      <c r="AS42" s="180"/>
      <c r="AT42" s="179"/>
      <c r="AU42" s="180"/>
      <c r="AV42" s="179"/>
      <c r="AW42" s="180"/>
      <c r="AX42" s="179"/>
      <c r="AY42" s="180"/>
      <c r="AZ42" s="179"/>
      <c r="BA42" s="181">
        <f>IF(SUM(AF42:AZ42)=0,0,SUM(AF42:AZ42))</f>
        <v>15</v>
      </c>
    </row>
    <row r="43" spans="1:53" ht="16.5" customHeight="1" x14ac:dyDescent="0.25">
      <c r="A43" s="65">
        <f>IF(Z43=0,"",RANK(Z43,Z$6:Z$69))</f>
        <v>38</v>
      </c>
      <c r="B43" s="125" t="s">
        <v>443</v>
      </c>
      <c r="C43" s="50">
        <v>10.9</v>
      </c>
      <c r="D43" s="258" t="s">
        <v>120</v>
      </c>
      <c r="E43" s="23"/>
      <c r="F43" s="50"/>
      <c r="G43" s="15"/>
      <c r="H43" s="16"/>
      <c r="I43" s="15"/>
      <c r="J43" s="16"/>
      <c r="K43" s="15"/>
      <c r="L43" s="14"/>
      <c r="M43" s="15"/>
      <c r="N43" s="14"/>
      <c r="O43" s="183"/>
      <c r="P43" s="208"/>
      <c r="Q43" s="23"/>
      <c r="R43" s="14"/>
      <c r="S43" s="23"/>
      <c r="T43" s="14"/>
      <c r="U43" s="23">
        <v>3</v>
      </c>
      <c r="V43" s="14">
        <v>9</v>
      </c>
      <c r="W43" s="179"/>
      <c r="X43" s="180"/>
      <c r="Y43" s="179"/>
      <c r="Z43" s="181">
        <f>IF(SUM(E43:Y43)=0,0,SUM(E43:Y43))</f>
        <v>12</v>
      </c>
      <c r="AA43" s="110"/>
      <c r="AB43" s="65">
        <f>IF(BA43=0,"",RANK(BA43,BA$6:BA$69))</f>
        <v>38</v>
      </c>
      <c r="AC43" s="125" t="s">
        <v>296</v>
      </c>
      <c r="AD43" s="50">
        <v>5.8</v>
      </c>
      <c r="AE43" s="258" t="s">
        <v>57</v>
      </c>
      <c r="AF43" s="179"/>
      <c r="AG43" s="182"/>
      <c r="AH43" s="183"/>
      <c r="AI43" s="184"/>
      <c r="AJ43" s="183"/>
      <c r="AK43" s="184"/>
      <c r="AL43" s="183"/>
      <c r="AM43" s="180"/>
      <c r="AN43" s="183"/>
      <c r="AO43" s="180"/>
      <c r="AP43" s="183"/>
      <c r="AQ43" s="182">
        <v>9</v>
      </c>
      <c r="AR43" s="179"/>
      <c r="AS43" s="180">
        <v>5</v>
      </c>
      <c r="AT43" s="179"/>
      <c r="AU43" s="180"/>
      <c r="AV43" s="179"/>
      <c r="AW43" s="180"/>
      <c r="AX43" s="179"/>
      <c r="AY43" s="180"/>
      <c r="AZ43" s="179"/>
      <c r="BA43" s="181">
        <f>IF(SUM(AF43:AZ43)=0,0,SUM(AF43:AZ43))</f>
        <v>14</v>
      </c>
    </row>
    <row r="44" spans="1:53" ht="16.5" customHeight="1" x14ac:dyDescent="0.25">
      <c r="A44" s="65">
        <f>IF(Z44=0,"",RANK(Z44,Z$6:Z$69))</f>
        <v>38</v>
      </c>
      <c r="B44" s="125" t="s">
        <v>128</v>
      </c>
      <c r="C44" s="50">
        <v>10.3</v>
      </c>
      <c r="D44" s="258" t="s">
        <v>21</v>
      </c>
      <c r="E44" s="23"/>
      <c r="F44" s="50">
        <v>8</v>
      </c>
      <c r="G44" s="15"/>
      <c r="H44" s="16"/>
      <c r="I44" s="15"/>
      <c r="J44" s="16"/>
      <c r="K44" s="15"/>
      <c r="L44" s="14"/>
      <c r="M44" s="15">
        <v>4</v>
      </c>
      <c r="N44" s="14"/>
      <c r="O44" s="183"/>
      <c r="P44" s="208"/>
      <c r="Q44" s="23"/>
      <c r="R44" s="14"/>
      <c r="S44" s="23"/>
      <c r="T44" s="14"/>
      <c r="U44" s="23"/>
      <c r="V44" s="14"/>
      <c r="W44" s="179"/>
      <c r="X44" s="180"/>
      <c r="Y44" s="179"/>
      <c r="Z44" s="181">
        <f>IF(SUM(E44:Y44)=0,0,SUM(E44:Y44))</f>
        <v>12</v>
      </c>
      <c r="AA44" s="110"/>
      <c r="AB44" s="65">
        <f>IF(BA44=0,"",RANK(BA44,BA$6:BA$69))</f>
        <v>38</v>
      </c>
      <c r="AC44" s="125" t="s">
        <v>273</v>
      </c>
      <c r="AD44" s="50">
        <v>14</v>
      </c>
      <c r="AE44" s="258" t="s">
        <v>7</v>
      </c>
      <c r="AF44" s="179"/>
      <c r="AG44" s="182"/>
      <c r="AH44" s="183">
        <v>6</v>
      </c>
      <c r="AI44" s="184"/>
      <c r="AJ44" s="183"/>
      <c r="AK44" s="184"/>
      <c r="AL44" s="183">
        <v>5</v>
      </c>
      <c r="AM44" s="180"/>
      <c r="AN44" s="183"/>
      <c r="AO44" s="180"/>
      <c r="AP44" s="183"/>
      <c r="AQ44" s="182"/>
      <c r="AR44" s="179"/>
      <c r="AS44" s="180"/>
      <c r="AT44" s="179"/>
      <c r="AU44" s="180"/>
      <c r="AV44" s="179">
        <v>3</v>
      </c>
      <c r="AW44" s="180"/>
      <c r="AX44" s="179"/>
      <c r="AY44" s="180"/>
      <c r="AZ44" s="179"/>
      <c r="BA44" s="181">
        <f>IF(SUM(AF44:AZ44)=0,0,SUM(AF44:AZ44))</f>
        <v>14</v>
      </c>
    </row>
    <row r="45" spans="1:53" ht="16.5" customHeight="1" x14ac:dyDescent="0.25">
      <c r="A45" s="65">
        <f>IF(Z45=0,"",RANK(Z45,Z$6:Z$69))</f>
        <v>40</v>
      </c>
      <c r="B45" s="125" t="s">
        <v>206</v>
      </c>
      <c r="C45" s="50">
        <v>15</v>
      </c>
      <c r="D45" s="258" t="s">
        <v>6</v>
      </c>
      <c r="E45" s="23"/>
      <c r="F45" s="50">
        <v>4</v>
      </c>
      <c r="G45" s="15"/>
      <c r="H45" s="16"/>
      <c r="I45" s="15"/>
      <c r="J45" s="16"/>
      <c r="K45" s="15"/>
      <c r="L45" s="14"/>
      <c r="M45" s="15"/>
      <c r="N45" s="14"/>
      <c r="O45" s="183">
        <v>1</v>
      </c>
      <c r="P45" s="208">
        <v>6</v>
      </c>
      <c r="Q45" s="23"/>
      <c r="R45" s="14"/>
      <c r="S45" s="23"/>
      <c r="T45" s="14"/>
      <c r="U45" s="23"/>
      <c r="V45" s="14"/>
      <c r="W45" s="179"/>
      <c r="X45" s="180"/>
      <c r="Y45" s="179"/>
      <c r="Z45" s="181">
        <f>IF(SUM(E45:Y45)=0,0,SUM(E45:Y45))</f>
        <v>11</v>
      </c>
      <c r="AA45" s="110"/>
      <c r="AB45" s="65">
        <f>IF(BA45=0,"",RANK(BA45,BA$6:BA$69))</f>
        <v>40</v>
      </c>
      <c r="AC45" s="125" t="s">
        <v>101</v>
      </c>
      <c r="AD45" s="50">
        <v>15.6</v>
      </c>
      <c r="AE45" s="258" t="s">
        <v>49</v>
      </c>
      <c r="AF45" s="179"/>
      <c r="AG45" s="182"/>
      <c r="AH45" s="183"/>
      <c r="AI45" s="184">
        <v>3</v>
      </c>
      <c r="AJ45" s="183"/>
      <c r="AK45" s="184">
        <v>10</v>
      </c>
      <c r="AL45" s="183"/>
      <c r="AM45" s="180"/>
      <c r="AN45" s="183"/>
      <c r="AO45" s="180"/>
      <c r="AP45" s="183"/>
      <c r="AQ45" s="182"/>
      <c r="AR45" s="179"/>
      <c r="AS45" s="180"/>
      <c r="AT45" s="179"/>
      <c r="AU45" s="180"/>
      <c r="AV45" s="179"/>
      <c r="AW45" s="180"/>
      <c r="AX45" s="179"/>
      <c r="AY45" s="180"/>
      <c r="AZ45" s="179"/>
      <c r="BA45" s="181">
        <f>IF(SUM(AF45:AZ45)=0,0,SUM(AF45:AZ45))</f>
        <v>13</v>
      </c>
    </row>
    <row r="46" spans="1:53" ht="16.5" customHeight="1" x14ac:dyDescent="0.25">
      <c r="A46" s="65">
        <f>IF(Z46=0,"",RANK(Z46,Z$6:Z$69))</f>
        <v>40</v>
      </c>
      <c r="B46" s="125" t="s">
        <v>315</v>
      </c>
      <c r="C46" s="50">
        <v>13.1</v>
      </c>
      <c r="D46" s="258" t="s">
        <v>49</v>
      </c>
      <c r="E46" s="23"/>
      <c r="F46" s="50"/>
      <c r="G46" s="15"/>
      <c r="H46" s="16"/>
      <c r="I46" s="15"/>
      <c r="J46" s="195">
        <v>11</v>
      </c>
      <c r="K46" s="15"/>
      <c r="L46" s="14"/>
      <c r="M46" s="15"/>
      <c r="N46" s="14"/>
      <c r="O46" s="183"/>
      <c r="P46" s="208"/>
      <c r="Q46" s="23"/>
      <c r="R46" s="14"/>
      <c r="S46" s="23"/>
      <c r="T46" s="14"/>
      <c r="U46" s="23"/>
      <c r="V46" s="14"/>
      <c r="W46" s="179"/>
      <c r="X46" s="180"/>
      <c r="Y46" s="179"/>
      <c r="Z46" s="181">
        <f>IF(SUM(E46:Y46)=0,0,SUM(E46:Y46))</f>
        <v>11</v>
      </c>
      <c r="AA46" s="110"/>
      <c r="AB46" s="65">
        <f>IF(BA46=0,"",RANK(BA46,BA$6:BA$69))</f>
        <v>41</v>
      </c>
      <c r="AC46" s="125" t="s">
        <v>270</v>
      </c>
      <c r="AD46" s="50">
        <v>8.9</v>
      </c>
      <c r="AE46" s="258" t="s">
        <v>335</v>
      </c>
      <c r="AF46" s="179"/>
      <c r="AG46" s="182"/>
      <c r="AH46" s="183">
        <v>9</v>
      </c>
      <c r="AI46" s="184"/>
      <c r="AJ46" s="183"/>
      <c r="AK46" s="184"/>
      <c r="AL46" s="183"/>
      <c r="AM46" s="180"/>
      <c r="AN46" s="183"/>
      <c r="AO46" s="180"/>
      <c r="AP46" s="183"/>
      <c r="AQ46" s="182"/>
      <c r="AR46" s="179">
        <v>3</v>
      </c>
      <c r="AS46" s="180"/>
      <c r="AT46" s="179"/>
      <c r="AU46" s="180"/>
      <c r="AV46" s="179"/>
      <c r="AW46" s="180"/>
      <c r="AX46" s="179"/>
      <c r="AY46" s="180"/>
      <c r="AZ46" s="179"/>
      <c r="BA46" s="181">
        <f>IF(SUM(AF46:AZ46)=0,0,SUM(AF46:AZ46))</f>
        <v>12</v>
      </c>
    </row>
    <row r="47" spans="1:53" ht="16.5" customHeight="1" x14ac:dyDescent="0.25">
      <c r="A47" s="65">
        <f>IF(Z47=0,"",RANK(Z47,Z$6:Z$69))</f>
        <v>42</v>
      </c>
      <c r="B47" s="125" t="s">
        <v>438</v>
      </c>
      <c r="C47" s="50">
        <v>16.899999999999999</v>
      </c>
      <c r="D47" s="258" t="s">
        <v>42</v>
      </c>
      <c r="E47" s="23"/>
      <c r="F47" s="50"/>
      <c r="G47" s="15"/>
      <c r="H47" s="16"/>
      <c r="I47" s="15"/>
      <c r="J47" s="16"/>
      <c r="K47" s="15"/>
      <c r="L47" s="14"/>
      <c r="M47" s="15"/>
      <c r="N47" s="14"/>
      <c r="O47" s="183"/>
      <c r="P47" s="208"/>
      <c r="Q47" s="23"/>
      <c r="R47" s="14"/>
      <c r="S47" s="23"/>
      <c r="T47" s="14"/>
      <c r="U47" s="23">
        <v>10</v>
      </c>
      <c r="V47" s="14"/>
      <c r="W47" s="179"/>
      <c r="X47" s="180"/>
      <c r="Y47" s="179"/>
      <c r="Z47" s="181">
        <f>IF(SUM(E47:Y47)=0,0,SUM(E47:Y47))</f>
        <v>10</v>
      </c>
      <c r="AA47" s="110"/>
      <c r="AB47" s="65">
        <f>IF(BA47=0,"",RANK(BA47,BA$6:BA$69))</f>
        <v>41</v>
      </c>
      <c r="AC47" s="125" t="s">
        <v>393</v>
      </c>
      <c r="AD47" s="50">
        <v>13.1</v>
      </c>
      <c r="AE47" s="258" t="s">
        <v>335</v>
      </c>
      <c r="AF47" s="179"/>
      <c r="AG47" s="182"/>
      <c r="AH47" s="183"/>
      <c r="AI47" s="184"/>
      <c r="AJ47" s="183"/>
      <c r="AK47" s="184"/>
      <c r="AL47" s="183"/>
      <c r="AM47" s="180">
        <v>12</v>
      </c>
      <c r="AN47" s="183"/>
      <c r="AO47" s="180"/>
      <c r="AP47" s="183"/>
      <c r="AQ47" s="182"/>
      <c r="AR47" s="179"/>
      <c r="AS47" s="180"/>
      <c r="AT47" s="179"/>
      <c r="AU47" s="180"/>
      <c r="AV47" s="179"/>
      <c r="AW47" s="180"/>
      <c r="AX47" s="179"/>
      <c r="AY47" s="180"/>
      <c r="AZ47" s="179"/>
      <c r="BA47" s="181">
        <f>IF(SUM(AF47:AZ47)=0,0,SUM(AF47:AZ47))</f>
        <v>12</v>
      </c>
    </row>
    <row r="48" spans="1:53" ht="16.5" customHeight="1" x14ac:dyDescent="0.25">
      <c r="A48" s="65">
        <f>IF(Z48=0,"",RANK(Z48,Z$6:Z$69))</f>
        <v>42</v>
      </c>
      <c r="B48" s="125" t="s">
        <v>117</v>
      </c>
      <c r="C48" s="50">
        <v>16.3</v>
      </c>
      <c r="D48" s="258" t="s">
        <v>7</v>
      </c>
      <c r="E48" s="23"/>
      <c r="F48" s="50"/>
      <c r="G48" s="15"/>
      <c r="H48" s="16"/>
      <c r="I48" s="15"/>
      <c r="J48" s="16"/>
      <c r="K48" s="15"/>
      <c r="L48" s="14"/>
      <c r="M48" s="15"/>
      <c r="N48" s="14"/>
      <c r="O48" s="183"/>
      <c r="P48" s="208"/>
      <c r="Q48" s="23"/>
      <c r="R48" s="14">
        <v>7</v>
      </c>
      <c r="S48" s="23"/>
      <c r="T48" s="14"/>
      <c r="U48" s="23">
        <v>3</v>
      </c>
      <c r="V48" s="14"/>
      <c r="W48" s="179"/>
      <c r="X48" s="180"/>
      <c r="Y48" s="179"/>
      <c r="Z48" s="181">
        <f>IF(SUM(E48:Y48)=0,0,SUM(E48:Y48))</f>
        <v>10</v>
      </c>
      <c r="AA48" s="110"/>
      <c r="AB48" s="65">
        <f>IF(BA48=0,"",RANK(BA48,BA$6:BA$69))</f>
        <v>41</v>
      </c>
      <c r="AC48" s="125" t="s">
        <v>400</v>
      </c>
      <c r="AD48" s="50">
        <v>13.6</v>
      </c>
      <c r="AE48" s="258" t="s">
        <v>42</v>
      </c>
      <c r="AF48" s="179"/>
      <c r="AG48" s="182"/>
      <c r="AH48" s="183"/>
      <c r="AI48" s="184"/>
      <c r="AJ48" s="183"/>
      <c r="AK48" s="184"/>
      <c r="AL48" s="183"/>
      <c r="AM48" s="180"/>
      <c r="AN48" s="183"/>
      <c r="AO48" s="180"/>
      <c r="AP48" s="183"/>
      <c r="AQ48" s="182"/>
      <c r="AR48" s="179"/>
      <c r="AS48" s="180"/>
      <c r="AT48" s="179"/>
      <c r="AU48" s="180"/>
      <c r="AV48" s="179"/>
      <c r="AW48" s="180">
        <v>12</v>
      </c>
      <c r="AX48" s="179"/>
      <c r="AY48" s="180"/>
      <c r="AZ48" s="179"/>
      <c r="BA48" s="181">
        <f>IF(SUM(AF48:AZ48)=0,0,SUM(AF48:AZ48))</f>
        <v>12</v>
      </c>
    </row>
    <row r="49" spans="1:53" ht="16.5" customHeight="1" x14ac:dyDescent="0.25">
      <c r="A49" s="65">
        <f>IF(Z49=0,"",RANK(Z49,Z$6:Z$69))</f>
        <v>44</v>
      </c>
      <c r="B49" s="125" t="s">
        <v>400</v>
      </c>
      <c r="C49" s="50">
        <v>13.6</v>
      </c>
      <c r="D49" s="258" t="s">
        <v>42</v>
      </c>
      <c r="E49" s="23"/>
      <c r="F49" s="50"/>
      <c r="G49" s="15"/>
      <c r="H49" s="16"/>
      <c r="I49" s="15"/>
      <c r="J49" s="16"/>
      <c r="K49" s="15"/>
      <c r="L49" s="14"/>
      <c r="M49" s="15"/>
      <c r="N49" s="14"/>
      <c r="O49" s="183"/>
      <c r="P49" s="208"/>
      <c r="Q49" s="23"/>
      <c r="R49" s="14"/>
      <c r="S49" s="23"/>
      <c r="T49" s="14"/>
      <c r="U49" s="23"/>
      <c r="V49" s="14">
        <v>9</v>
      </c>
      <c r="W49" s="179"/>
      <c r="X49" s="180"/>
      <c r="Y49" s="179"/>
      <c r="Z49" s="181">
        <f>IF(SUM(E49:Y49)=0,0,SUM(E49:Y49))</f>
        <v>9</v>
      </c>
      <c r="AA49" s="110"/>
      <c r="AB49" s="65">
        <f>IF(BA49=0,"",RANK(BA49,BA$6:BA$69))</f>
        <v>41</v>
      </c>
      <c r="AC49" s="125" t="s">
        <v>314</v>
      </c>
      <c r="AD49" s="50">
        <v>15.5</v>
      </c>
      <c r="AE49" s="258" t="s">
        <v>49</v>
      </c>
      <c r="AF49" s="179"/>
      <c r="AG49" s="182"/>
      <c r="AH49" s="183"/>
      <c r="AI49" s="184"/>
      <c r="AJ49" s="183"/>
      <c r="AK49" s="184"/>
      <c r="AL49" s="183"/>
      <c r="AM49" s="180"/>
      <c r="AN49" s="183"/>
      <c r="AO49" s="180"/>
      <c r="AP49" s="183">
        <v>2</v>
      </c>
      <c r="AQ49" s="182">
        <v>9</v>
      </c>
      <c r="AR49" s="179"/>
      <c r="AS49" s="180">
        <v>1</v>
      </c>
      <c r="AT49" s="179"/>
      <c r="AU49" s="180"/>
      <c r="AV49" s="179"/>
      <c r="AW49" s="180"/>
      <c r="AX49" s="179"/>
      <c r="AY49" s="180"/>
      <c r="AZ49" s="179"/>
      <c r="BA49" s="181">
        <f>IF(SUM(AF49:AZ49)=0,0,SUM(AF49:AZ49))</f>
        <v>12</v>
      </c>
    </row>
    <row r="50" spans="1:53" ht="16.5" customHeight="1" x14ac:dyDescent="0.25">
      <c r="A50" s="65">
        <f>IF(Z50=0,"",RANK(Z50,Z$6:Z$69))</f>
        <v>44</v>
      </c>
      <c r="B50" s="125" t="s">
        <v>393</v>
      </c>
      <c r="C50" s="50">
        <v>13.1</v>
      </c>
      <c r="D50" s="258" t="s">
        <v>335</v>
      </c>
      <c r="E50" s="23"/>
      <c r="F50" s="50"/>
      <c r="G50" s="15"/>
      <c r="H50" s="16"/>
      <c r="I50" s="15"/>
      <c r="J50" s="16"/>
      <c r="K50" s="15"/>
      <c r="L50" s="14">
        <v>9</v>
      </c>
      <c r="M50" s="15"/>
      <c r="N50" s="14"/>
      <c r="O50" s="183"/>
      <c r="P50" s="208"/>
      <c r="Q50" s="23"/>
      <c r="R50" s="14"/>
      <c r="S50" s="23"/>
      <c r="T50" s="14"/>
      <c r="U50" s="23"/>
      <c r="V50" s="14"/>
      <c r="W50" s="179"/>
      <c r="X50" s="180"/>
      <c r="Y50" s="179"/>
      <c r="Z50" s="181">
        <f>IF(SUM(E50:Y50)=0,0,SUM(E50:Y50))</f>
        <v>9</v>
      </c>
      <c r="AA50" s="110"/>
      <c r="AB50" s="65">
        <f>IF(BA50=0,"",RANK(BA50,BA$6:BA$69))</f>
        <v>41</v>
      </c>
      <c r="AC50" s="125" t="s">
        <v>297</v>
      </c>
      <c r="AD50" s="50">
        <v>15.8</v>
      </c>
      <c r="AE50" s="258" t="s">
        <v>43</v>
      </c>
      <c r="AF50" s="179"/>
      <c r="AG50" s="182"/>
      <c r="AH50" s="183"/>
      <c r="AI50" s="184"/>
      <c r="AJ50" s="183"/>
      <c r="AK50" s="184"/>
      <c r="AL50" s="183"/>
      <c r="AM50" s="180"/>
      <c r="AN50" s="183"/>
      <c r="AO50" s="180"/>
      <c r="AP50" s="183"/>
      <c r="AQ50" s="182"/>
      <c r="AR50" s="179"/>
      <c r="AS50" s="180"/>
      <c r="AT50" s="179"/>
      <c r="AU50" s="180">
        <v>12</v>
      </c>
      <c r="AV50" s="179"/>
      <c r="AW50" s="180"/>
      <c r="AX50" s="179"/>
      <c r="AY50" s="180"/>
      <c r="AZ50" s="179"/>
      <c r="BA50" s="181">
        <f>IF(SUM(AF50:AZ50)=0,0,SUM(AF50:AZ50))</f>
        <v>12</v>
      </c>
    </row>
    <row r="51" spans="1:53" ht="15" customHeight="1" x14ac:dyDescent="0.25">
      <c r="A51" s="65">
        <f>IF(Z51=0,"",RANK(Z51,Z$6:Z$69))</f>
        <v>46</v>
      </c>
      <c r="B51" s="125" t="s">
        <v>201</v>
      </c>
      <c r="C51" s="50">
        <v>16.3</v>
      </c>
      <c r="D51" s="258" t="s">
        <v>42</v>
      </c>
      <c r="E51" s="23"/>
      <c r="F51" s="50"/>
      <c r="G51" s="15"/>
      <c r="H51" s="16"/>
      <c r="I51" s="15"/>
      <c r="J51" s="16"/>
      <c r="K51" s="15"/>
      <c r="L51" s="14"/>
      <c r="M51" s="15"/>
      <c r="N51" s="14"/>
      <c r="O51" s="183"/>
      <c r="P51" s="208"/>
      <c r="Q51" s="23"/>
      <c r="R51" s="14"/>
      <c r="S51" s="23">
        <v>7</v>
      </c>
      <c r="T51" s="14">
        <v>1</v>
      </c>
      <c r="U51" s="23"/>
      <c r="V51" s="14"/>
      <c r="W51" s="179"/>
      <c r="X51" s="180"/>
      <c r="Y51" s="179"/>
      <c r="Z51" s="181">
        <f>IF(SUM(E51:Y51)=0,0,SUM(E51:Y51))</f>
        <v>8</v>
      </c>
      <c r="AA51" s="110"/>
      <c r="AB51" s="65">
        <f>IF(BA51=0,"",RANK(BA51,BA$6:BA$69))</f>
        <v>41</v>
      </c>
      <c r="AC51" s="125" t="s">
        <v>438</v>
      </c>
      <c r="AD51" s="50">
        <v>16.899999999999999</v>
      </c>
      <c r="AE51" s="258" t="s">
        <v>42</v>
      </c>
      <c r="AF51" s="179"/>
      <c r="AG51" s="182"/>
      <c r="AH51" s="183"/>
      <c r="AI51" s="184"/>
      <c r="AJ51" s="183"/>
      <c r="AK51" s="184"/>
      <c r="AL51" s="183"/>
      <c r="AM51" s="180"/>
      <c r="AN51" s="183"/>
      <c r="AO51" s="180"/>
      <c r="AP51" s="183"/>
      <c r="AQ51" s="182"/>
      <c r="AR51" s="179"/>
      <c r="AS51" s="180"/>
      <c r="AT51" s="179"/>
      <c r="AU51" s="180"/>
      <c r="AV51" s="179">
        <v>12</v>
      </c>
      <c r="AW51" s="180"/>
      <c r="AX51" s="179"/>
      <c r="AY51" s="180"/>
      <c r="AZ51" s="179"/>
      <c r="BA51" s="181">
        <f>IF(SUM(AF51:AZ51)=0,0,SUM(AF51:AZ51))</f>
        <v>12</v>
      </c>
    </row>
    <row r="52" spans="1:53" ht="16.5" customHeight="1" x14ac:dyDescent="0.25">
      <c r="A52" s="65">
        <f>IF(Z52=0,"",RANK(Z52,Z$6:Z$69))</f>
        <v>46</v>
      </c>
      <c r="B52" s="125" t="s">
        <v>127</v>
      </c>
      <c r="C52" s="50">
        <v>15</v>
      </c>
      <c r="D52" s="258" t="s">
        <v>22</v>
      </c>
      <c r="E52" s="23"/>
      <c r="F52" s="50">
        <v>4</v>
      </c>
      <c r="G52" s="15"/>
      <c r="H52" s="16"/>
      <c r="I52" s="15"/>
      <c r="J52" s="16"/>
      <c r="K52" s="15"/>
      <c r="L52" s="14"/>
      <c r="M52" s="15"/>
      <c r="N52" s="14"/>
      <c r="O52" s="183"/>
      <c r="P52" s="208"/>
      <c r="Q52" s="23">
        <v>2</v>
      </c>
      <c r="R52" s="14"/>
      <c r="S52" s="23"/>
      <c r="T52" s="14">
        <v>2</v>
      </c>
      <c r="U52" s="23"/>
      <c r="V52" s="14"/>
      <c r="W52" s="179"/>
      <c r="X52" s="180"/>
      <c r="Y52" s="179"/>
      <c r="Z52" s="181">
        <f>IF(SUM(E52:Y52)=0,0,SUM(E52:Y52))</f>
        <v>8</v>
      </c>
      <c r="AA52" s="110"/>
      <c r="AB52" s="65">
        <f>IF(BA52=0,"",RANK(BA52,BA$6:BA$69))</f>
        <v>47</v>
      </c>
      <c r="AC52" s="125" t="s">
        <v>344</v>
      </c>
      <c r="AD52" s="50">
        <v>14.8</v>
      </c>
      <c r="AE52" s="258" t="s">
        <v>8</v>
      </c>
      <c r="AF52" s="179"/>
      <c r="AG52" s="182"/>
      <c r="AH52" s="183"/>
      <c r="AI52" s="184"/>
      <c r="AJ52" s="183"/>
      <c r="AK52" s="184"/>
      <c r="AL52" s="183">
        <v>10</v>
      </c>
      <c r="AM52" s="180"/>
      <c r="AN52" s="183"/>
      <c r="AO52" s="180"/>
      <c r="AP52" s="15"/>
      <c r="AQ52" s="182"/>
      <c r="AR52" s="179"/>
      <c r="AS52" s="180"/>
      <c r="AT52" s="179"/>
      <c r="AU52" s="180"/>
      <c r="AV52" s="179"/>
      <c r="AW52" s="180"/>
      <c r="AX52" s="179"/>
      <c r="AY52" s="180"/>
      <c r="AZ52" s="179"/>
      <c r="BA52" s="181">
        <f>IF(SUM(AF52:AZ52)=0,0,SUM(AF52:AZ52))</f>
        <v>10</v>
      </c>
    </row>
    <row r="53" spans="1:53" ht="16.5" customHeight="1" x14ac:dyDescent="0.25">
      <c r="A53" s="65">
        <f>IF(Z53=0,"",RANK(Z53,Z$6:Z$69))</f>
        <v>46</v>
      </c>
      <c r="B53" s="125" t="s">
        <v>376</v>
      </c>
      <c r="C53" s="50">
        <v>8.6</v>
      </c>
      <c r="D53" s="258" t="s">
        <v>22</v>
      </c>
      <c r="E53" s="23"/>
      <c r="F53" s="50"/>
      <c r="G53" s="15"/>
      <c r="H53" s="16"/>
      <c r="I53" s="15"/>
      <c r="J53" s="16"/>
      <c r="K53" s="15">
        <v>8</v>
      </c>
      <c r="L53" s="14"/>
      <c r="M53" s="15"/>
      <c r="N53" s="14"/>
      <c r="O53" s="183"/>
      <c r="P53" s="208"/>
      <c r="Q53" s="23"/>
      <c r="R53" s="14"/>
      <c r="S53" s="23"/>
      <c r="T53" s="14"/>
      <c r="U53" s="23"/>
      <c r="V53" s="14"/>
      <c r="W53" s="179"/>
      <c r="X53" s="180"/>
      <c r="Y53" s="179"/>
      <c r="Z53" s="181">
        <f>IF(SUM(E53:Y53)=0,0,SUM(E53:Y53))</f>
        <v>8</v>
      </c>
      <c r="AA53" s="110"/>
      <c r="AB53" s="65">
        <f>IF(BA53=0,"",RANK(BA53,BA$6:BA$69))</f>
        <v>47</v>
      </c>
      <c r="AC53" s="125" t="s">
        <v>394</v>
      </c>
      <c r="AD53" s="50">
        <v>16.2</v>
      </c>
      <c r="AE53" s="258" t="s">
        <v>43</v>
      </c>
      <c r="AF53" s="179"/>
      <c r="AG53" s="182"/>
      <c r="AH53" s="183"/>
      <c r="AI53" s="184"/>
      <c r="AJ53" s="183"/>
      <c r="AK53" s="184"/>
      <c r="AL53" s="183"/>
      <c r="AM53" s="180"/>
      <c r="AN53" s="183"/>
      <c r="AO53" s="180">
        <v>4</v>
      </c>
      <c r="AP53" s="183"/>
      <c r="AQ53" s="182"/>
      <c r="AR53" s="179"/>
      <c r="AS53" s="180"/>
      <c r="AT53" s="179"/>
      <c r="AU53" s="180"/>
      <c r="AV53" s="179"/>
      <c r="AW53" s="180">
        <v>6</v>
      </c>
      <c r="AX53" s="179"/>
      <c r="AY53" s="180"/>
      <c r="AZ53" s="179"/>
      <c r="BA53" s="181">
        <f>IF(SUM(AF53:AZ53)=0,0,SUM(AF53:AZ53))</f>
        <v>10</v>
      </c>
    </row>
    <row r="54" spans="1:53" ht="16.5" customHeight="1" x14ac:dyDescent="0.25">
      <c r="A54" s="65">
        <f>IF(Z54=0,"",RANK(Z54,Z$6:Z$69))</f>
        <v>49</v>
      </c>
      <c r="B54" s="125" t="s">
        <v>434</v>
      </c>
      <c r="C54" s="50">
        <v>16.5</v>
      </c>
      <c r="D54" s="258" t="s">
        <v>8</v>
      </c>
      <c r="E54" s="23"/>
      <c r="F54" s="50"/>
      <c r="G54" s="15"/>
      <c r="H54" s="16"/>
      <c r="I54" s="15"/>
      <c r="J54" s="16"/>
      <c r="K54" s="15"/>
      <c r="L54" s="14"/>
      <c r="M54" s="15"/>
      <c r="N54" s="14"/>
      <c r="O54" s="183"/>
      <c r="P54" s="208"/>
      <c r="Q54" s="23"/>
      <c r="R54" s="14"/>
      <c r="S54" s="23">
        <v>6</v>
      </c>
      <c r="T54" s="14"/>
      <c r="U54" s="23"/>
      <c r="V54" s="14"/>
      <c r="W54" s="179"/>
      <c r="X54" s="180"/>
      <c r="Y54" s="179"/>
      <c r="Z54" s="181">
        <f>IF(SUM(E54:Y54)=0,0,SUM(E54:Y54))</f>
        <v>6</v>
      </c>
      <c r="AA54" s="110"/>
      <c r="AB54" s="65">
        <f>IF(BA54=0,"",RANK(BA54,BA$6:BA$69))</f>
        <v>49</v>
      </c>
      <c r="AC54" s="125" t="s">
        <v>443</v>
      </c>
      <c r="AD54" s="50">
        <v>10.9</v>
      </c>
      <c r="AE54" s="258" t="s">
        <v>120</v>
      </c>
      <c r="AF54" s="179"/>
      <c r="AG54" s="182"/>
      <c r="AH54" s="183"/>
      <c r="AI54" s="184"/>
      <c r="AJ54" s="183"/>
      <c r="AK54" s="184"/>
      <c r="AL54" s="183"/>
      <c r="AM54" s="180"/>
      <c r="AN54" s="183"/>
      <c r="AO54" s="180"/>
      <c r="AP54" s="183"/>
      <c r="AQ54" s="182"/>
      <c r="AR54" s="179"/>
      <c r="AS54" s="180"/>
      <c r="AT54" s="179"/>
      <c r="AU54" s="180"/>
      <c r="AV54" s="179">
        <v>3</v>
      </c>
      <c r="AW54" s="180">
        <v>6</v>
      </c>
      <c r="AX54" s="179"/>
      <c r="AY54" s="180"/>
      <c r="AZ54" s="179"/>
      <c r="BA54" s="181">
        <f>IF(SUM(AF54:AZ54)=0,0,SUM(AF54:AZ54))</f>
        <v>9</v>
      </c>
    </row>
    <row r="55" spans="1:53" ht="16.5" customHeight="1" x14ac:dyDescent="0.25">
      <c r="A55" s="65">
        <f>IF(Z55=0,"",RANK(Z55,Z$6:Z$69))</f>
        <v>49</v>
      </c>
      <c r="B55" s="125" t="s">
        <v>101</v>
      </c>
      <c r="C55" s="50">
        <v>15.6</v>
      </c>
      <c r="D55" s="258" t="s">
        <v>49</v>
      </c>
      <c r="E55" s="23"/>
      <c r="F55" s="50"/>
      <c r="G55" s="15"/>
      <c r="H55" s="16"/>
      <c r="I55" s="15"/>
      <c r="J55" s="16">
        <v>6</v>
      </c>
      <c r="K55" s="15"/>
      <c r="L55" s="14"/>
      <c r="M55" s="15"/>
      <c r="N55" s="14"/>
      <c r="O55" s="183"/>
      <c r="P55" s="208"/>
      <c r="Q55" s="23"/>
      <c r="R55" s="14"/>
      <c r="S55" s="23"/>
      <c r="T55" s="14"/>
      <c r="U55" s="23"/>
      <c r="V55" s="14"/>
      <c r="W55" s="179"/>
      <c r="X55" s="180"/>
      <c r="Y55" s="179"/>
      <c r="Z55" s="181">
        <f>IF(SUM(E55:Y55)=0,0,SUM(E55:Y55))</f>
        <v>6</v>
      </c>
      <c r="AA55" s="110"/>
      <c r="AB55" s="65">
        <f>IF(BA55=0,"",RANK(BA55,BA$6:BA$69))</f>
        <v>49</v>
      </c>
      <c r="AC55" s="125" t="s">
        <v>434</v>
      </c>
      <c r="AD55" s="50">
        <v>16.5</v>
      </c>
      <c r="AE55" s="258" t="s">
        <v>8</v>
      </c>
      <c r="AF55" s="179"/>
      <c r="AG55" s="182"/>
      <c r="AH55" s="183"/>
      <c r="AI55" s="184"/>
      <c r="AJ55" s="183"/>
      <c r="AK55" s="184"/>
      <c r="AL55" s="183"/>
      <c r="AM55" s="180"/>
      <c r="AN55" s="183"/>
      <c r="AO55" s="180"/>
      <c r="AP55" s="183"/>
      <c r="AQ55" s="182"/>
      <c r="AR55" s="179"/>
      <c r="AS55" s="180"/>
      <c r="AT55" s="179">
        <v>9</v>
      </c>
      <c r="AU55" s="180"/>
      <c r="AV55" s="179"/>
      <c r="AW55" s="180"/>
      <c r="AX55" s="179"/>
      <c r="AY55" s="180"/>
      <c r="AZ55" s="179"/>
      <c r="BA55" s="181">
        <f>IF(SUM(AF55:AZ55)=0,0,SUM(AF55:AZ55))</f>
        <v>9</v>
      </c>
    </row>
    <row r="56" spans="1:53" ht="16.5" customHeight="1" x14ac:dyDescent="0.25">
      <c r="A56" s="65">
        <f>IF(Z56=0,"",RANK(Z56,Z$6:Z$69))</f>
        <v>51</v>
      </c>
      <c r="B56" s="125" t="s">
        <v>119</v>
      </c>
      <c r="C56" s="50">
        <v>16.399999999999999</v>
      </c>
      <c r="D56" s="258" t="s">
        <v>120</v>
      </c>
      <c r="E56" s="23"/>
      <c r="F56" s="188">
        <v>5</v>
      </c>
      <c r="G56" s="15"/>
      <c r="H56" s="16"/>
      <c r="I56" s="15"/>
      <c r="J56" s="16"/>
      <c r="K56" s="15"/>
      <c r="L56" s="14"/>
      <c r="M56" s="15"/>
      <c r="N56" s="14"/>
      <c r="O56" s="183"/>
      <c r="P56" s="208"/>
      <c r="Q56" s="23"/>
      <c r="R56" s="14"/>
      <c r="S56" s="23"/>
      <c r="T56" s="14"/>
      <c r="U56" s="23"/>
      <c r="V56" s="14"/>
      <c r="W56" s="179"/>
      <c r="X56" s="180"/>
      <c r="Y56" s="179"/>
      <c r="Z56" s="181">
        <f>IF(SUM(E56:Y56)=0,0,SUM(E56:Y56))</f>
        <v>5</v>
      </c>
      <c r="AA56" s="110"/>
      <c r="AB56" s="65">
        <f>IF(BA56=0,"",RANK(BA56,BA$6:BA$69))</f>
        <v>51</v>
      </c>
      <c r="AC56" s="125" t="s">
        <v>448</v>
      </c>
      <c r="AD56" s="50">
        <v>15.4</v>
      </c>
      <c r="AE56" s="258" t="s">
        <v>42</v>
      </c>
      <c r="AF56" s="179"/>
      <c r="AG56" s="182"/>
      <c r="AH56" s="183"/>
      <c r="AI56" s="184"/>
      <c r="AJ56" s="183"/>
      <c r="AK56" s="184"/>
      <c r="AL56" s="183"/>
      <c r="AM56" s="180"/>
      <c r="AN56" s="183"/>
      <c r="AO56" s="180"/>
      <c r="AP56" s="183"/>
      <c r="AQ56" s="182"/>
      <c r="AR56" s="179"/>
      <c r="AS56" s="180"/>
      <c r="AT56" s="179"/>
      <c r="AU56" s="180"/>
      <c r="AV56" s="179"/>
      <c r="AW56" s="180">
        <v>8</v>
      </c>
      <c r="AX56" s="179"/>
      <c r="AY56" s="180"/>
      <c r="AZ56" s="179"/>
      <c r="BA56" s="181">
        <f>IF(SUM(AF56:AZ56)=0,0,SUM(AF56:AZ56))</f>
        <v>8</v>
      </c>
    </row>
    <row r="57" spans="1:53" ht="16.5" customHeight="1" x14ac:dyDescent="0.25">
      <c r="A57" s="65">
        <f>IF(Z57=0,"",RANK(Z57,Z$6:Z$69))</f>
        <v>51</v>
      </c>
      <c r="B57" s="125" t="s">
        <v>297</v>
      </c>
      <c r="C57" s="50">
        <v>15.8</v>
      </c>
      <c r="D57" s="258" t="s">
        <v>43</v>
      </c>
      <c r="E57" s="23"/>
      <c r="F57" s="50"/>
      <c r="G57" s="15"/>
      <c r="H57" s="16"/>
      <c r="I57" s="15"/>
      <c r="J57" s="16"/>
      <c r="K57" s="15"/>
      <c r="L57" s="14"/>
      <c r="M57" s="15"/>
      <c r="N57" s="14"/>
      <c r="O57" s="183"/>
      <c r="P57" s="208"/>
      <c r="Q57" s="23"/>
      <c r="R57" s="14"/>
      <c r="S57" s="23"/>
      <c r="T57" s="14">
        <v>5</v>
      </c>
      <c r="U57" s="23"/>
      <c r="V57" s="14"/>
      <c r="W57" s="179"/>
      <c r="X57" s="180"/>
      <c r="Y57" s="179"/>
      <c r="Z57" s="181">
        <f>IF(SUM(E57:Y57)=0,0,SUM(E57:Y57))</f>
        <v>5</v>
      </c>
      <c r="AA57" s="110"/>
      <c r="AB57" s="65">
        <f>IF(BA57=0,"",RANK(BA57,BA$6:BA$69))</f>
        <v>51</v>
      </c>
      <c r="AC57" s="125" t="s">
        <v>342</v>
      </c>
      <c r="AD57" s="50">
        <v>16.7</v>
      </c>
      <c r="AE57" s="258" t="s">
        <v>49</v>
      </c>
      <c r="AF57" s="179"/>
      <c r="AG57" s="182"/>
      <c r="AH57" s="183"/>
      <c r="AI57" s="184"/>
      <c r="AJ57" s="183"/>
      <c r="AK57" s="184">
        <v>3</v>
      </c>
      <c r="AL57" s="183"/>
      <c r="AM57" s="180"/>
      <c r="AN57" s="183"/>
      <c r="AO57" s="180"/>
      <c r="AP57" s="183"/>
      <c r="AQ57" s="182"/>
      <c r="AR57" s="179">
        <v>5</v>
      </c>
      <c r="AS57" s="180"/>
      <c r="AT57" s="179"/>
      <c r="AU57" s="180"/>
      <c r="AV57" s="179"/>
      <c r="AW57" s="180"/>
      <c r="AX57" s="179"/>
      <c r="AY57" s="180"/>
      <c r="AZ57" s="179"/>
      <c r="BA57" s="181">
        <f>IF(SUM(AF57:AZ57)=0,0,SUM(AF57:AZ57))</f>
        <v>8</v>
      </c>
    </row>
    <row r="58" spans="1:53" ht="16.5" customHeight="1" x14ac:dyDescent="0.25">
      <c r="A58" s="65">
        <f>IF(Z58=0,"",RANK(Z58,Z$6:Z$69))</f>
        <v>51</v>
      </c>
      <c r="B58" s="125" t="s">
        <v>344</v>
      </c>
      <c r="C58" s="50">
        <v>14.8</v>
      </c>
      <c r="D58" s="258" t="s">
        <v>8</v>
      </c>
      <c r="E58" s="23"/>
      <c r="F58" s="50"/>
      <c r="G58" s="15"/>
      <c r="H58" s="16"/>
      <c r="I58" s="15"/>
      <c r="J58" s="16"/>
      <c r="K58" s="15">
        <v>5</v>
      </c>
      <c r="L58" s="14"/>
      <c r="M58" s="15"/>
      <c r="N58" s="14"/>
      <c r="O58" s="183"/>
      <c r="P58" s="208"/>
      <c r="Q58" s="23"/>
      <c r="R58" s="14"/>
      <c r="S58" s="23"/>
      <c r="T58" s="14"/>
      <c r="U58" s="23"/>
      <c r="V58" s="14"/>
      <c r="W58" s="179"/>
      <c r="X58" s="180"/>
      <c r="Y58" s="179"/>
      <c r="Z58" s="181">
        <f>IF(SUM(E58:Y58)=0,0,SUM(E58:Y58))</f>
        <v>5</v>
      </c>
      <c r="AA58" s="110"/>
      <c r="AB58" s="65">
        <f>IF(BA58=0,"",RANK(BA58,BA$6:BA$69))</f>
        <v>51</v>
      </c>
      <c r="AC58" s="125" t="s">
        <v>100</v>
      </c>
      <c r="AD58" s="187">
        <v>17.8</v>
      </c>
      <c r="AE58" s="258" t="s">
        <v>55</v>
      </c>
      <c r="AF58" s="179"/>
      <c r="AG58" s="182"/>
      <c r="AH58" s="183"/>
      <c r="AI58" s="184"/>
      <c r="AJ58" s="183"/>
      <c r="AK58" s="184">
        <v>7</v>
      </c>
      <c r="AL58" s="183"/>
      <c r="AM58" s="180">
        <v>1</v>
      </c>
      <c r="AN58" s="183"/>
      <c r="AO58" s="180"/>
      <c r="AP58" s="183"/>
      <c r="AQ58" s="182"/>
      <c r="AR58" s="179"/>
      <c r="AS58" s="180"/>
      <c r="AT58" s="179"/>
      <c r="AU58" s="180"/>
      <c r="AV58" s="179"/>
      <c r="AW58" s="180"/>
      <c r="AX58" s="179"/>
      <c r="AY58" s="180"/>
      <c r="AZ58" s="179"/>
      <c r="BA58" s="181">
        <f>IF(SUM(AF58:AZ58)=0,0,SUM(AF58:AZ58))</f>
        <v>8</v>
      </c>
    </row>
    <row r="59" spans="1:53" ht="16.5" customHeight="1" x14ac:dyDescent="0.25">
      <c r="A59" s="65">
        <f>IF(Z59=0,"",RANK(Z59,Z$6:Z$69))</f>
        <v>54</v>
      </c>
      <c r="B59" s="125" t="s">
        <v>394</v>
      </c>
      <c r="C59" s="50">
        <v>16</v>
      </c>
      <c r="D59" s="258" t="s">
        <v>43</v>
      </c>
      <c r="E59" s="23"/>
      <c r="F59" s="50"/>
      <c r="G59" s="15"/>
      <c r="H59" s="16"/>
      <c r="I59" s="15"/>
      <c r="J59" s="16"/>
      <c r="K59" s="15"/>
      <c r="L59" s="14"/>
      <c r="M59" s="15"/>
      <c r="N59" s="14">
        <v>4</v>
      </c>
      <c r="O59" s="183"/>
      <c r="P59" s="208"/>
      <c r="Q59" s="23"/>
      <c r="R59" s="14"/>
      <c r="S59" s="23"/>
      <c r="T59" s="14"/>
      <c r="U59" s="23"/>
      <c r="V59" s="14"/>
      <c r="W59" s="179"/>
      <c r="X59" s="180"/>
      <c r="Y59" s="179"/>
      <c r="Z59" s="181">
        <f>IF(SUM(E59:Y59)=0,0,SUM(E59:Y59))</f>
        <v>4</v>
      </c>
      <c r="AA59" s="110"/>
      <c r="AB59" s="65">
        <f>IF(BA59=0,"",RANK(BA59,BA$6:BA$69))</f>
        <v>54</v>
      </c>
      <c r="AC59" s="125" t="s">
        <v>315</v>
      </c>
      <c r="AD59" s="50">
        <v>13.1</v>
      </c>
      <c r="AE59" s="258" t="s">
        <v>49</v>
      </c>
      <c r="AF59" s="179"/>
      <c r="AG59" s="182"/>
      <c r="AH59" s="183"/>
      <c r="AI59" s="184"/>
      <c r="AJ59" s="183"/>
      <c r="AK59" s="184">
        <v>7</v>
      </c>
      <c r="AL59" s="183"/>
      <c r="AM59" s="180"/>
      <c r="AN59" s="183"/>
      <c r="AO59" s="180"/>
      <c r="AP59" s="183"/>
      <c r="AQ59" s="182"/>
      <c r="AR59" s="179"/>
      <c r="AS59" s="180"/>
      <c r="AT59" s="179"/>
      <c r="AU59" s="180"/>
      <c r="AV59" s="179"/>
      <c r="AW59" s="180"/>
      <c r="AX59" s="179"/>
      <c r="AY59" s="180"/>
      <c r="AZ59" s="179"/>
      <c r="BA59" s="181">
        <f>IF(SUM(AF59:AZ59)=0,0,SUM(AF59:AZ59))</f>
        <v>7</v>
      </c>
    </row>
    <row r="60" spans="1:53" ht="16.5" customHeight="1" x14ac:dyDescent="0.25">
      <c r="A60" s="65">
        <f>IF(Z60=0,"",RANK(Z60,Z$6:Z$69))</f>
        <v>54</v>
      </c>
      <c r="B60" s="125" t="s">
        <v>413</v>
      </c>
      <c r="C60" s="50">
        <v>9.8000000000000007</v>
      </c>
      <c r="D60" s="258" t="s">
        <v>21</v>
      </c>
      <c r="E60" s="23"/>
      <c r="F60" s="50"/>
      <c r="G60" s="15"/>
      <c r="H60" s="16"/>
      <c r="I60" s="15"/>
      <c r="J60" s="16"/>
      <c r="K60" s="15"/>
      <c r="L60" s="14"/>
      <c r="M60" s="15">
        <v>4</v>
      </c>
      <c r="N60" s="14"/>
      <c r="O60" s="183"/>
      <c r="P60" s="208"/>
      <c r="Q60" s="23"/>
      <c r="R60" s="14"/>
      <c r="S60" s="23"/>
      <c r="T60" s="14"/>
      <c r="U60" s="23"/>
      <c r="V60" s="14"/>
      <c r="W60" s="179"/>
      <c r="X60" s="180"/>
      <c r="Y60" s="179"/>
      <c r="Z60" s="181">
        <f>IF(SUM(E60:Y60)=0,0,SUM(E60:Y60))</f>
        <v>4</v>
      </c>
      <c r="AA60" s="110"/>
      <c r="AB60" s="65">
        <f>IF(BA60=0,"",RANK(BA60,BA$6:BA$69))</f>
        <v>54</v>
      </c>
      <c r="AC60" s="125" t="s">
        <v>343</v>
      </c>
      <c r="AD60" s="50">
        <v>15</v>
      </c>
      <c r="AE60" s="258" t="s">
        <v>8</v>
      </c>
      <c r="AF60" s="179"/>
      <c r="AG60" s="182"/>
      <c r="AH60" s="183"/>
      <c r="AI60" s="184"/>
      <c r="AJ60" s="183"/>
      <c r="AK60" s="184"/>
      <c r="AL60" s="183"/>
      <c r="AM60" s="180"/>
      <c r="AN60" s="183">
        <v>5</v>
      </c>
      <c r="AO60" s="180"/>
      <c r="AP60" s="183"/>
      <c r="AQ60" s="182"/>
      <c r="AR60" s="179"/>
      <c r="AS60" s="180"/>
      <c r="AT60" s="179">
        <v>2</v>
      </c>
      <c r="AU60" s="180"/>
      <c r="AV60" s="179"/>
      <c r="AW60" s="180"/>
      <c r="AX60" s="179"/>
      <c r="AY60" s="180"/>
      <c r="AZ60" s="179"/>
      <c r="BA60" s="181">
        <f>IF(SUM(AF60:AZ60)=0,0,SUM(AF60:AZ60))</f>
        <v>7</v>
      </c>
    </row>
    <row r="61" spans="1:53" ht="16.5" customHeight="1" x14ac:dyDescent="0.25">
      <c r="A61" s="65">
        <f>IF(Z61=0,"",RANK(Z61,Z$6:Z$69))</f>
        <v>56</v>
      </c>
      <c r="B61" s="125" t="s">
        <v>432</v>
      </c>
      <c r="C61" s="50">
        <v>17.600000000000001</v>
      </c>
      <c r="D61" s="258" t="s">
        <v>57</v>
      </c>
      <c r="E61" s="23"/>
      <c r="F61" s="50"/>
      <c r="G61" s="15"/>
      <c r="H61" s="16"/>
      <c r="I61" s="15"/>
      <c r="J61" s="16"/>
      <c r="K61" s="15"/>
      <c r="L61" s="14"/>
      <c r="M61" s="15"/>
      <c r="N61" s="14"/>
      <c r="O61" s="183"/>
      <c r="P61" s="208"/>
      <c r="Q61" s="23"/>
      <c r="R61" s="14">
        <v>2</v>
      </c>
      <c r="S61" s="23"/>
      <c r="T61" s="14"/>
      <c r="U61" s="23"/>
      <c r="V61" s="14"/>
      <c r="W61" s="179"/>
      <c r="X61" s="180"/>
      <c r="Y61" s="179"/>
      <c r="Z61" s="181">
        <f>IF(SUM(E61:Y61)=0,0,SUM(E61:Y61))</f>
        <v>2</v>
      </c>
      <c r="AA61" s="110"/>
      <c r="AB61" s="65">
        <f>IF(BA61=0,"",RANK(BA61,BA$6:BA$69))</f>
        <v>56</v>
      </c>
      <c r="AC61" s="125" t="s">
        <v>370</v>
      </c>
      <c r="AD61" s="50">
        <v>17.5</v>
      </c>
      <c r="AE61" s="258" t="s">
        <v>21</v>
      </c>
      <c r="AF61" s="179"/>
      <c r="AG61" s="182"/>
      <c r="AH61" s="183"/>
      <c r="AI61" s="184"/>
      <c r="AJ61" s="183"/>
      <c r="AK61" s="184"/>
      <c r="AL61" s="183">
        <v>5</v>
      </c>
      <c r="AM61" s="180"/>
      <c r="AN61" s="183"/>
      <c r="AO61" s="180"/>
      <c r="AP61" s="183"/>
      <c r="AQ61" s="182"/>
      <c r="AR61" s="179"/>
      <c r="AS61" s="180"/>
      <c r="AT61" s="179"/>
      <c r="AU61" s="180"/>
      <c r="AV61" s="179"/>
      <c r="AW61" s="180"/>
      <c r="AX61" s="179"/>
      <c r="AY61" s="180"/>
      <c r="AZ61" s="179"/>
      <c r="BA61" s="181">
        <f>IF(SUM(AF61:AZ61)=0,0,SUM(AF61:AZ61))</f>
        <v>5</v>
      </c>
    </row>
    <row r="62" spans="1:53" ht="16.5" customHeight="1" x14ac:dyDescent="0.25">
      <c r="A62" s="65">
        <f>IF(Z62=0,"",RANK(Z62,Z$6:Z$69))</f>
        <v>56</v>
      </c>
      <c r="B62" s="125" t="s">
        <v>314</v>
      </c>
      <c r="C62" s="50">
        <v>15.7</v>
      </c>
      <c r="D62" s="258" t="s">
        <v>49</v>
      </c>
      <c r="E62" s="23"/>
      <c r="F62" s="50"/>
      <c r="G62" s="15"/>
      <c r="H62" s="16"/>
      <c r="I62" s="15"/>
      <c r="J62" s="16"/>
      <c r="K62" s="15"/>
      <c r="L62" s="14"/>
      <c r="M62" s="15"/>
      <c r="N62" s="14"/>
      <c r="O62" s="15"/>
      <c r="P62" s="50">
        <v>2</v>
      </c>
      <c r="Q62" s="23"/>
      <c r="R62" s="14"/>
      <c r="S62" s="23"/>
      <c r="T62" s="14"/>
      <c r="U62" s="23"/>
      <c r="V62" s="14"/>
      <c r="W62" s="23"/>
      <c r="X62" s="14"/>
      <c r="Y62" s="23"/>
      <c r="Z62" s="181">
        <f>IF(SUM(E62:Y62)=0,0,SUM(E62:Y62))</f>
        <v>2</v>
      </c>
      <c r="AA62" s="110"/>
      <c r="AB62" s="65">
        <f>IF(BA62=0,"",RANK(BA62,BA$6:BA$69))</f>
        <v>57</v>
      </c>
      <c r="AC62" s="125" t="s">
        <v>432</v>
      </c>
      <c r="AD62" s="50">
        <v>17.600000000000001</v>
      </c>
      <c r="AE62" s="258" t="s">
        <v>57</v>
      </c>
      <c r="AF62" s="179"/>
      <c r="AG62" s="182"/>
      <c r="AH62" s="183"/>
      <c r="AI62" s="184"/>
      <c r="AJ62" s="183"/>
      <c r="AK62" s="184"/>
      <c r="AL62" s="183"/>
      <c r="AM62" s="180"/>
      <c r="AN62" s="183"/>
      <c r="AO62" s="180"/>
      <c r="AP62" s="183"/>
      <c r="AQ62" s="182"/>
      <c r="AR62" s="179"/>
      <c r="AS62" s="180">
        <v>4</v>
      </c>
      <c r="AT62" s="179"/>
      <c r="AU62" s="180"/>
      <c r="AV62" s="179"/>
      <c r="AW62" s="180"/>
      <c r="AX62" s="179"/>
      <c r="AY62" s="180"/>
      <c r="AZ62" s="179"/>
      <c r="BA62" s="181">
        <f>IF(SUM(AF62:AZ62)=0,0,SUM(AF62:AZ62))</f>
        <v>4</v>
      </c>
    </row>
    <row r="63" spans="1:53" ht="16.5" customHeight="1" x14ac:dyDescent="0.25">
      <c r="A63" s="65">
        <f>IF(Z63=0,"",RANK(Z63,Z$6:Z$69))</f>
        <v>56</v>
      </c>
      <c r="B63" s="125" t="s">
        <v>448</v>
      </c>
      <c r="C63" s="50">
        <v>15.4</v>
      </c>
      <c r="D63" s="258" t="s">
        <v>42</v>
      </c>
      <c r="E63" s="23"/>
      <c r="F63" s="50"/>
      <c r="G63" s="15"/>
      <c r="H63" s="16"/>
      <c r="I63" s="15"/>
      <c r="J63" s="16"/>
      <c r="K63" s="15"/>
      <c r="L63" s="14"/>
      <c r="M63" s="15"/>
      <c r="N63" s="14"/>
      <c r="O63" s="183"/>
      <c r="P63" s="208"/>
      <c r="Q63" s="23"/>
      <c r="R63" s="14"/>
      <c r="S63" s="23"/>
      <c r="T63" s="14"/>
      <c r="U63" s="23"/>
      <c r="V63" s="14">
        <v>2</v>
      </c>
      <c r="W63" s="179"/>
      <c r="X63" s="180"/>
      <c r="Y63" s="179"/>
      <c r="Z63" s="181">
        <f>IF(SUM(E63:Y63)=0,0,SUM(E63:Y63))</f>
        <v>2</v>
      </c>
      <c r="AA63" s="110"/>
      <c r="AB63" s="65">
        <f>IF(BA63=0,"",RANK(BA63,BA$6:BA$69))</f>
        <v>58</v>
      </c>
      <c r="AC63" s="125" t="s">
        <v>361</v>
      </c>
      <c r="AD63" s="50">
        <v>4.3</v>
      </c>
      <c r="AE63" s="258" t="s">
        <v>56</v>
      </c>
      <c r="AF63" s="179"/>
      <c r="AG63" s="182"/>
      <c r="AH63" s="183"/>
      <c r="AI63" s="184"/>
      <c r="AJ63" s="183"/>
      <c r="AK63" s="184">
        <v>3</v>
      </c>
      <c r="AL63" s="183"/>
      <c r="AM63" s="180"/>
      <c r="AN63" s="183"/>
      <c r="AO63" s="180"/>
      <c r="AP63" s="183"/>
      <c r="AQ63" s="182"/>
      <c r="AR63" s="179"/>
      <c r="AS63" s="180"/>
      <c r="AT63" s="179"/>
      <c r="AU63" s="180"/>
      <c r="AV63" s="179"/>
      <c r="AW63" s="180"/>
      <c r="AX63" s="179"/>
      <c r="AY63" s="180"/>
      <c r="AZ63" s="179"/>
      <c r="BA63" s="181">
        <f>IF(SUM(AF63:AZ63)=0,0,SUM(AF63:AZ63))</f>
        <v>3</v>
      </c>
    </row>
    <row r="64" spans="1:53" ht="16.5" customHeight="1" x14ac:dyDescent="0.25">
      <c r="A64" s="65">
        <f>IF(Z64=0,"",RANK(Z64,Z$6:Z$69))</f>
        <v>56</v>
      </c>
      <c r="B64" s="125" t="s">
        <v>343</v>
      </c>
      <c r="C64" s="50">
        <v>15</v>
      </c>
      <c r="D64" s="258" t="s">
        <v>8</v>
      </c>
      <c r="E64" s="23"/>
      <c r="F64" s="50"/>
      <c r="G64" s="15"/>
      <c r="H64" s="16"/>
      <c r="I64" s="15"/>
      <c r="J64" s="16"/>
      <c r="K64" s="15"/>
      <c r="L64" s="14"/>
      <c r="M64" s="15"/>
      <c r="N64" s="14"/>
      <c r="O64" s="183"/>
      <c r="P64" s="208"/>
      <c r="Q64" s="23"/>
      <c r="R64" s="14"/>
      <c r="S64" s="23">
        <v>2</v>
      </c>
      <c r="T64" s="14"/>
      <c r="U64" s="23"/>
      <c r="V64" s="14"/>
      <c r="W64" s="179"/>
      <c r="X64" s="180"/>
      <c r="Y64" s="179"/>
      <c r="Z64" s="181">
        <f>IF(SUM(E64:Y64)=0,0,SUM(E64:Y64))</f>
        <v>2</v>
      </c>
      <c r="AA64" s="110"/>
      <c r="AB64" s="65">
        <f>IF(BA64=0,"",RANK(BA64,BA$6:BA$69))</f>
        <v>58</v>
      </c>
      <c r="AC64" s="125" t="s">
        <v>124</v>
      </c>
      <c r="AD64" s="50">
        <v>14.1</v>
      </c>
      <c r="AE64" s="258" t="s">
        <v>22</v>
      </c>
      <c r="AF64" s="179"/>
      <c r="AG64" s="182"/>
      <c r="AH64" s="183"/>
      <c r="AI64" s="184">
        <v>3</v>
      </c>
      <c r="AJ64" s="183"/>
      <c r="AK64" s="184"/>
      <c r="AL64" s="183"/>
      <c r="AM64" s="180"/>
      <c r="AN64" s="183"/>
      <c r="AO64" s="180"/>
      <c r="AP64" s="183"/>
      <c r="AQ64" s="182"/>
      <c r="AR64" s="179"/>
      <c r="AS64" s="180"/>
      <c r="AT64" s="179"/>
      <c r="AU64" s="180"/>
      <c r="AV64" s="179"/>
      <c r="AW64" s="180"/>
      <c r="AX64" s="179"/>
      <c r="AY64" s="180"/>
      <c r="AZ64" s="179"/>
      <c r="BA64" s="181">
        <f>IF(SUM(AF64:AZ64)=0,0,SUM(AF64:AZ64))</f>
        <v>3</v>
      </c>
    </row>
    <row r="65" spans="1:53" ht="16.5" customHeight="1" x14ac:dyDescent="0.25">
      <c r="A65" s="65">
        <f>IF(Z65=0,"",RANK(Z65,Z$6:Z$69))</f>
        <v>60</v>
      </c>
      <c r="B65" s="125" t="s">
        <v>124</v>
      </c>
      <c r="C65" s="50">
        <v>14.1</v>
      </c>
      <c r="D65" s="258" t="s">
        <v>22</v>
      </c>
      <c r="E65" s="23"/>
      <c r="F65" s="50"/>
      <c r="G65" s="15"/>
      <c r="H65" s="16">
        <v>1</v>
      </c>
      <c r="I65" s="15"/>
      <c r="J65" s="16"/>
      <c r="K65" s="15"/>
      <c r="L65" s="14"/>
      <c r="M65" s="15"/>
      <c r="N65" s="14"/>
      <c r="O65" s="183"/>
      <c r="P65" s="208"/>
      <c r="Q65" s="23"/>
      <c r="R65" s="14"/>
      <c r="S65" s="23"/>
      <c r="T65" s="14"/>
      <c r="U65" s="23"/>
      <c r="V65" s="14"/>
      <c r="W65" s="179"/>
      <c r="X65" s="180"/>
      <c r="Y65" s="179"/>
      <c r="Z65" s="181">
        <f>IF(SUM(E65:Y65)=0,0,SUM(E65:Y65))</f>
        <v>1</v>
      </c>
      <c r="AA65" s="110"/>
      <c r="AB65" s="65">
        <f>IF(BA65=0,"",RANK(BA65,BA$6:BA$69))</f>
        <v>58</v>
      </c>
      <c r="AC65" s="125" t="s">
        <v>424</v>
      </c>
      <c r="AD65" s="50">
        <v>15.2</v>
      </c>
      <c r="AE65" s="258" t="s">
        <v>46</v>
      </c>
      <c r="AF65" s="179"/>
      <c r="AG65" s="182"/>
      <c r="AH65" s="183"/>
      <c r="AI65" s="184"/>
      <c r="AJ65" s="183"/>
      <c r="AK65" s="184"/>
      <c r="AL65" s="183"/>
      <c r="AM65" s="180"/>
      <c r="AN65" s="183"/>
      <c r="AO65" s="180"/>
      <c r="AP65" s="183">
        <v>3</v>
      </c>
      <c r="AQ65" s="182"/>
      <c r="AR65" s="179"/>
      <c r="AS65" s="180"/>
      <c r="AT65" s="179"/>
      <c r="AU65" s="180"/>
      <c r="AV65" s="179"/>
      <c r="AW65" s="180"/>
      <c r="AX65" s="179"/>
      <c r="AY65" s="180"/>
      <c r="AZ65" s="179"/>
      <c r="BA65" s="181">
        <f>IF(SUM(AF65:AZ65)=0,0,SUM(AF65:AZ65))</f>
        <v>3</v>
      </c>
    </row>
    <row r="66" spans="1:53" ht="15" customHeight="1" x14ac:dyDescent="0.25">
      <c r="A66" s="65">
        <f>IF(Z66=0,"",RANK(Z66,Z$6:Z$69))</f>
        <v>60</v>
      </c>
      <c r="B66" s="125" t="s">
        <v>377</v>
      </c>
      <c r="C66" s="50">
        <v>13</v>
      </c>
      <c r="D66" s="258" t="s">
        <v>1</v>
      </c>
      <c r="E66" s="23"/>
      <c r="F66" s="50"/>
      <c r="G66" s="15"/>
      <c r="H66" s="16"/>
      <c r="I66" s="15"/>
      <c r="J66" s="16"/>
      <c r="K66" s="15">
        <v>1</v>
      </c>
      <c r="L66" s="14"/>
      <c r="M66" s="15"/>
      <c r="N66" s="14"/>
      <c r="O66" s="183"/>
      <c r="P66" s="208"/>
      <c r="Q66" s="23"/>
      <c r="R66" s="14"/>
      <c r="S66" s="23"/>
      <c r="T66" s="14"/>
      <c r="U66" s="23"/>
      <c r="V66" s="14"/>
      <c r="W66" s="179"/>
      <c r="X66" s="180"/>
      <c r="Y66" s="179"/>
      <c r="Z66" s="181">
        <f>IF(SUM(E66:Y66)=0,0,SUM(E66:Y66))</f>
        <v>1</v>
      </c>
      <c r="AA66" s="110"/>
      <c r="AB66" s="65">
        <f>IF(BA66=0,"",RANK(BA66,BA$6:BA$69))</f>
        <v>58</v>
      </c>
      <c r="AC66" s="125" t="s">
        <v>203</v>
      </c>
      <c r="AD66" s="50">
        <v>16.899999999999999</v>
      </c>
      <c r="AE66" s="258" t="s">
        <v>7</v>
      </c>
      <c r="AF66" s="179"/>
      <c r="AG66" s="182"/>
      <c r="AH66" s="183"/>
      <c r="AI66" s="184"/>
      <c r="AJ66" s="183"/>
      <c r="AK66" s="184"/>
      <c r="AL66" s="183"/>
      <c r="AM66" s="180"/>
      <c r="AN66" s="183"/>
      <c r="AO66" s="180"/>
      <c r="AP66" s="183"/>
      <c r="AQ66" s="182"/>
      <c r="AR66" s="179"/>
      <c r="AS66" s="180"/>
      <c r="AT66" s="179"/>
      <c r="AU66" s="180"/>
      <c r="AV66" s="179"/>
      <c r="AW66" s="180">
        <v>3</v>
      </c>
      <c r="AX66" s="179"/>
      <c r="AY66" s="180"/>
      <c r="AZ66" s="179"/>
      <c r="BA66" s="181">
        <f>IF(SUM(AF66:AZ66)=0,0,SUM(AF66:AZ66))</f>
        <v>3</v>
      </c>
    </row>
    <row r="67" spans="1:53" ht="16.5" customHeight="1" x14ac:dyDescent="0.25">
      <c r="A67" s="65" t="str">
        <f>IF(Z67=0,"",RANK(Z67,Z$6:Z$69))</f>
        <v/>
      </c>
      <c r="B67" s="125"/>
      <c r="C67" s="50"/>
      <c r="D67" s="258"/>
      <c r="E67" s="23"/>
      <c r="F67" s="50"/>
      <c r="G67" s="15"/>
      <c r="H67" s="16"/>
      <c r="I67" s="15"/>
      <c r="J67" s="16"/>
      <c r="K67" s="15"/>
      <c r="L67" s="14"/>
      <c r="M67" s="15"/>
      <c r="N67" s="14"/>
      <c r="O67" s="183"/>
      <c r="P67" s="208"/>
      <c r="Q67" s="23"/>
      <c r="R67" s="14"/>
      <c r="S67" s="23"/>
      <c r="T67" s="14"/>
      <c r="U67" s="23"/>
      <c r="V67" s="14"/>
      <c r="W67" s="179"/>
      <c r="X67" s="180"/>
      <c r="Y67" s="179"/>
      <c r="Z67" s="181"/>
      <c r="AA67" s="110"/>
      <c r="AB67" s="65">
        <f>IF(BA67=0,"",RANK(BA67,BA$6:BA$69))</f>
        <v>62</v>
      </c>
      <c r="AC67" s="125" t="s">
        <v>377</v>
      </c>
      <c r="AD67" s="50">
        <v>13</v>
      </c>
      <c r="AE67" s="258" t="s">
        <v>1</v>
      </c>
      <c r="AF67" s="179"/>
      <c r="AG67" s="182"/>
      <c r="AH67" s="183"/>
      <c r="AI67" s="184"/>
      <c r="AJ67" s="183"/>
      <c r="AK67" s="184"/>
      <c r="AL67" s="183">
        <v>1</v>
      </c>
      <c r="AM67" s="180"/>
      <c r="AN67" s="183"/>
      <c r="AO67" s="180"/>
      <c r="AP67" s="183"/>
      <c r="AQ67" s="182"/>
      <c r="AR67" s="179"/>
      <c r="AS67" s="180"/>
      <c r="AT67" s="179"/>
      <c r="AU67" s="180"/>
      <c r="AV67" s="179"/>
      <c r="AW67" s="180"/>
      <c r="AX67" s="179"/>
      <c r="AY67" s="180"/>
      <c r="AZ67" s="179"/>
      <c r="BA67" s="181">
        <f>IF(SUM(AF67:AZ67)=0,0,SUM(AF67:AZ67))</f>
        <v>1</v>
      </c>
    </row>
    <row r="68" spans="1:53" ht="16.5" customHeight="1" x14ac:dyDescent="0.25">
      <c r="A68" s="65" t="str">
        <f>IF(Z68=0,"",RANK(Z68,Z$6:Z$69))</f>
        <v/>
      </c>
      <c r="B68" s="125"/>
      <c r="C68" s="50"/>
      <c r="D68" s="258"/>
      <c r="E68" s="23"/>
      <c r="F68" s="50"/>
      <c r="G68" s="15"/>
      <c r="H68" s="16"/>
      <c r="I68" s="15"/>
      <c r="J68" s="16"/>
      <c r="K68" s="15"/>
      <c r="L68" s="14"/>
      <c r="M68" s="15"/>
      <c r="N68" s="14"/>
      <c r="O68" s="183"/>
      <c r="P68" s="208"/>
      <c r="Q68" s="23"/>
      <c r="R68" s="14"/>
      <c r="S68" s="23"/>
      <c r="T68" s="14"/>
      <c r="U68" s="23"/>
      <c r="V68" s="14"/>
      <c r="W68" s="179"/>
      <c r="X68" s="180"/>
      <c r="Y68" s="179"/>
      <c r="Z68" s="181"/>
      <c r="AA68" s="110"/>
      <c r="AB68" s="65">
        <f>IF(BA68=0,"",RANK(BA68,BA$6:BA$69))</f>
        <v>62</v>
      </c>
      <c r="AC68" s="125" t="s">
        <v>429</v>
      </c>
      <c r="AD68" s="50">
        <v>17.100000000000001</v>
      </c>
      <c r="AE68" s="258" t="s">
        <v>7</v>
      </c>
      <c r="AF68" s="179"/>
      <c r="AG68" s="182"/>
      <c r="AH68" s="183"/>
      <c r="AI68" s="184"/>
      <c r="AJ68" s="183"/>
      <c r="AK68" s="184"/>
      <c r="AL68" s="183"/>
      <c r="AM68" s="180"/>
      <c r="AN68" s="183"/>
      <c r="AO68" s="180"/>
      <c r="AP68" s="183"/>
      <c r="AQ68" s="182">
        <v>1</v>
      </c>
      <c r="AR68" s="179"/>
      <c r="AS68" s="180"/>
      <c r="AT68" s="179"/>
      <c r="AU68" s="180"/>
      <c r="AV68" s="179"/>
      <c r="AW68" s="180"/>
      <c r="AX68" s="179"/>
      <c r="AY68" s="180"/>
      <c r="AZ68" s="179"/>
      <c r="BA68" s="181">
        <f>IF(SUM(AF68:AZ68)=0,0,SUM(AF68:AZ68))</f>
        <v>1</v>
      </c>
    </row>
    <row r="69" spans="1:53" ht="16.5" customHeight="1" thickBot="1" x14ac:dyDescent="0.3">
      <c r="A69" s="65" t="str">
        <f>IF(Z69=0,"",RANK(Z69,Z$6:Z$69))</f>
        <v/>
      </c>
      <c r="B69" s="125"/>
      <c r="C69" s="50"/>
      <c r="D69" s="258"/>
      <c r="E69" s="23"/>
      <c r="F69" s="50"/>
      <c r="G69" s="15"/>
      <c r="H69" s="16"/>
      <c r="I69" s="15"/>
      <c r="J69" s="16"/>
      <c r="K69" s="15"/>
      <c r="L69" s="14"/>
      <c r="M69" s="15"/>
      <c r="N69" s="14"/>
      <c r="O69" s="183"/>
      <c r="P69" s="208"/>
      <c r="Q69" s="23"/>
      <c r="R69" s="14"/>
      <c r="S69" s="23"/>
      <c r="T69" s="14"/>
      <c r="U69" s="23"/>
      <c r="V69" s="14"/>
      <c r="W69" s="179"/>
      <c r="X69" s="180"/>
      <c r="Y69" s="179"/>
      <c r="Z69" s="181"/>
      <c r="AA69" s="110"/>
      <c r="AB69" s="65" t="str">
        <f>IF(BA69=0,"",RANK(BA69,BA$6:BA$69))</f>
        <v/>
      </c>
      <c r="AC69" s="125"/>
      <c r="AD69" s="50"/>
      <c r="AE69" s="258"/>
      <c r="AF69" s="179"/>
      <c r="AG69" s="182"/>
      <c r="AH69" s="183"/>
      <c r="AI69" s="184"/>
      <c r="AJ69" s="183"/>
      <c r="AK69" s="184"/>
      <c r="AL69" s="183"/>
      <c r="AM69" s="180"/>
      <c r="AN69" s="183"/>
      <c r="AO69" s="180"/>
      <c r="AP69" s="183"/>
      <c r="AQ69" s="182"/>
      <c r="AR69" s="179"/>
      <c r="AS69" s="180"/>
      <c r="AT69" s="179"/>
      <c r="AU69" s="180"/>
      <c r="AV69" s="179"/>
      <c r="AW69" s="180"/>
      <c r="AX69" s="179"/>
      <c r="AY69" s="180"/>
      <c r="AZ69" s="179"/>
      <c r="BA69" s="181"/>
    </row>
    <row r="70" spans="1:53" ht="16.5" hidden="1" customHeight="1" thickBot="1" x14ac:dyDescent="0.3">
      <c r="A70" s="112"/>
      <c r="B70" s="17"/>
      <c r="C70" s="18"/>
      <c r="D70" s="72"/>
      <c r="E70" s="36"/>
      <c r="F70" s="36"/>
      <c r="G70" s="42"/>
      <c r="H70" s="36"/>
      <c r="I70" s="33"/>
      <c r="J70" s="33"/>
      <c r="K70" s="33"/>
      <c r="L70" s="33"/>
      <c r="M70" s="33"/>
      <c r="N70" s="33"/>
      <c r="O70" s="40"/>
      <c r="P70" s="36"/>
      <c r="Q70" s="33"/>
      <c r="R70" s="33"/>
      <c r="S70" s="33"/>
      <c r="T70" s="33"/>
      <c r="U70" s="33"/>
      <c r="V70" s="33"/>
      <c r="W70" s="33"/>
      <c r="X70" s="33"/>
      <c r="Y70" s="33"/>
      <c r="Z70" s="69"/>
      <c r="AA70" s="69"/>
      <c r="AB70" s="68"/>
      <c r="AC70" s="76"/>
      <c r="AD70" s="35"/>
      <c r="AE70" s="73"/>
      <c r="AF70" s="53"/>
      <c r="AG70" s="53"/>
      <c r="AH70" s="54"/>
      <c r="AI70" s="53"/>
      <c r="AJ70" s="53"/>
      <c r="AK70" s="53"/>
      <c r="AL70" s="53"/>
      <c r="AM70" s="53"/>
      <c r="AN70" s="53"/>
      <c r="AO70" s="54"/>
      <c r="AP70" s="53"/>
      <c r="AQ70" s="57"/>
      <c r="AR70" s="57"/>
      <c r="AS70" s="57"/>
      <c r="AT70" s="57"/>
      <c r="AU70" s="57"/>
      <c r="AV70" s="77"/>
      <c r="AW70" s="57"/>
      <c r="AX70" s="78"/>
      <c r="AY70" s="78"/>
      <c r="AZ70" s="57"/>
      <c r="BA70" s="69"/>
    </row>
    <row r="71" spans="1:53" ht="16.5" customHeight="1" x14ac:dyDescent="0.25">
      <c r="A71" s="222" t="s">
        <v>96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4"/>
      <c r="AA71" s="110"/>
      <c r="AB71" s="225" t="s">
        <v>97</v>
      </c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7"/>
    </row>
    <row r="72" spans="1:53" hidden="1" x14ac:dyDescent="0.25">
      <c r="A72" s="65"/>
      <c r="B72" s="125"/>
      <c r="C72" s="50"/>
      <c r="D72" s="126"/>
      <c r="E72" s="23"/>
      <c r="F72" s="50"/>
      <c r="G72" s="15"/>
      <c r="H72" s="16"/>
      <c r="I72" s="15"/>
      <c r="J72" s="16"/>
      <c r="K72" s="15"/>
      <c r="L72" s="14"/>
      <c r="M72" s="15"/>
      <c r="N72" s="14"/>
      <c r="O72" s="15"/>
      <c r="P72" s="50"/>
      <c r="Q72" s="23"/>
      <c r="R72" s="14"/>
      <c r="S72" s="23"/>
      <c r="T72" s="14"/>
      <c r="U72" s="23"/>
      <c r="V72" s="14"/>
      <c r="W72" s="23"/>
      <c r="X72" s="14"/>
      <c r="Y72" s="23"/>
      <c r="Z72" s="113"/>
      <c r="AA72" s="69"/>
      <c r="AB72" s="65"/>
      <c r="AC72" s="125"/>
      <c r="AD72" s="50"/>
      <c r="AE72" s="126"/>
      <c r="AF72" s="23"/>
      <c r="AG72" s="50"/>
      <c r="AH72" s="15"/>
      <c r="AI72" s="16"/>
      <c r="AJ72" s="15"/>
      <c r="AK72" s="16"/>
      <c r="AL72" s="15"/>
      <c r="AM72" s="14"/>
      <c r="AN72" s="15"/>
      <c r="AO72" s="14"/>
      <c r="AP72" s="15"/>
      <c r="AQ72" s="50"/>
      <c r="AR72" s="23"/>
      <c r="AS72" s="14"/>
      <c r="AT72" s="23"/>
      <c r="AU72" s="14"/>
      <c r="AV72" s="23"/>
      <c r="AW72" s="14"/>
      <c r="AX72" s="23"/>
      <c r="AY72" s="14"/>
      <c r="AZ72" s="23"/>
      <c r="BA72" s="113"/>
    </row>
    <row r="73" spans="1:53" x14ac:dyDescent="0.25">
      <c r="A73" s="65">
        <f>IF(Z73=0,"",RANK(Z73,Z$73:Z$145))</f>
        <v>1</v>
      </c>
      <c r="B73" s="125" t="s">
        <v>236</v>
      </c>
      <c r="C73" s="187">
        <v>22.7</v>
      </c>
      <c r="D73" s="189" t="s">
        <v>49</v>
      </c>
      <c r="E73" s="23"/>
      <c r="F73" s="50">
        <v>1</v>
      </c>
      <c r="G73" s="15">
        <v>12</v>
      </c>
      <c r="H73" s="196">
        <v>15</v>
      </c>
      <c r="I73" s="15"/>
      <c r="J73" s="16">
        <v>3</v>
      </c>
      <c r="K73" s="15">
        <v>9</v>
      </c>
      <c r="L73" s="200">
        <v>15</v>
      </c>
      <c r="M73" s="15">
        <v>9</v>
      </c>
      <c r="N73" s="14">
        <v>7</v>
      </c>
      <c r="O73" s="15"/>
      <c r="P73" s="50">
        <v>9</v>
      </c>
      <c r="Q73" s="23"/>
      <c r="R73" s="188">
        <v>15</v>
      </c>
      <c r="S73" s="23"/>
      <c r="T73" s="14"/>
      <c r="U73" s="23"/>
      <c r="V73" s="14">
        <v>2</v>
      </c>
      <c r="W73" s="23"/>
      <c r="X73" s="14"/>
      <c r="Y73" s="23"/>
      <c r="Z73" s="113">
        <f>IF(SUM(E73:Y73)=0,0,SUM(E73:Y73))</f>
        <v>97</v>
      </c>
      <c r="AA73" s="69"/>
      <c r="AB73" s="65">
        <f>IF(BA73=0,"",RANK(BA73,BA$73:BA$145))</f>
        <v>1</v>
      </c>
      <c r="AC73" s="125" t="s">
        <v>236</v>
      </c>
      <c r="AD73" s="187">
        <v>22.7</v>
      </c>
      <c r="AE73" s="189" t="s">
        <v>49</v>
      </c>
      <c r="AF73" s="179"/>
      <c r="AG73" s="182"/>
      <c r="AH73" s="191">
        <v>15</v>
      </c>
      <c r="AI73" s="197">
        <v>15</v>
      </c>
      <c r="AJ73" s="183"/>
      <c r="AK73" s="184">
        <v>4</v>
      </c>
      <c r="AL73" s="183">
        <v>7</v>
      </c>
      <c r="AM73" s="201">
        <v>15</v>
      </c>
      <c r="AN73" s="183">
        <v>7</v>
      </c>
      <c r="AO73" s="180">
        <v>12</v>
      </c>
      <c r="AP73" s="15"/>
      <c r="AQ73" s="185">
        <v>15</v>
      </c>
      <c r="AR73" s="179"/>
      <c r="AS73" s="180">
        <v>12</v>
      </c>
      <c r="AT73" s="179"/>
      <c r="AU73" s="180">
        <v>7</v>
      </c>
      <c r="AV73" s="179"/>
      <c r="AW73" s="180">
        <v>12</v>
      </c>
      <c r="AX73" s="179"/>
      <c r="AY73" s="180"/>
      <c r="AZ73" s="23"/>
      <c r="BA73" s="113">
        <f>IF(SUM(AF73:AZ73)=0,0,SUM(AF73:AZ73))</f>
        <v>121</v>
      </c>
    </row>
    <row r="74" spans="1:53" x14ac:dyDescent="0.25">
      <c r="A74" s="65">
        <f>IF(Z74=0,"",RANK(Z74,Z$73:Z$145))</f>
        <v>2</v>
      </c>
      <c r="B74" s="125" t="s">
        <v>239</v>
      </c>
      <c r="C74" s="187">
        <v>24.9</v>
      </c>
      <c r="D74" s="189" t="s">
        <v>22</v>
      </c>
      <c r="E74" s="23"/>
      <c r="F74" s="50">
        <v>3</v>
      </c>
      <c r="G74" s="15"/>
      <c r="H74" s="16"/>
      <c r="I74" s="15">
        <v>4</v>
      </c>
      <c r="J74" s="16">
        <v>4</v>
      </c>
      <c r="K74" s="15">
        <v>8</v>
      </c>
      <c r="L74" s="14">
        <v>8</v>
      </c>
      <c r="M74" s="15">
        <v>5</v>
      </c>
      <c r="N74" s="14"/>
      <c r="O74" s="15"/>
      <c r="P74" s="50">
        <v>5</v>
      </c>
      <c r="Q74" s="23"/>
      <c r="R74" s="14"/>
      <c r="S74" s="217">
        <v>15</v>
      </c>
      <c r="T74" s="14">
        <v>9</v>
      </c>
      <c r="U74" s="220">
        <v>25</v>
      </c>
      <c r="V74" s="14"/>
      <c r="W74" s="23"/>
      <c r="X74" s="14"/>
      <c r="Y74" s="23"/>
      <c r="Z74" s="113">
        <f>IF(SUM(E74:Y74)=0,0,SUM(E74:Y74))</f>
        <v>86</v>
      </c>
      <c r="AA74" s="69"/>
      <c r="AB74" s="65">
        <f>IF(BA74=0,"",RANK(BA74,BA$73:BA$145))</f>
        <v>2</v>
      </c>
      <c r="AC74" s="125" t="s">
        <v>156</v>
      </c>
      <c r="AD74" s="50">
        <v>24</v>
      </c>
      <c r="AE74" s="189" t="s">
        <v>45</v>
      </c>
      <c r="AF74" s="179"/>
      <c r="AG74" s="182"/>
      <c r="AH74" s="183"/>
      <c r="AI74" s="184"/>
      <c r="AJ74" s="183">
        <v>9</v>
      </c>
      <c r="AK74" s="184"/>
      <c r="AL74" s="183">
        <v>9</v>
      </c>
      <c r="AM74" s="180"/>
      <c r="AN74" s="183"/>
      <c r="AO74" s="180">
        <v>12</v>
      </c>
      <c r="AP74" s="190">
        <v>15</v>
      </c>
      <c r="AQ74" s="182"/>
      <c r="AR74" s="218">
        <v>15</v>
      </c>
      <c r="AS74" s="180"/>
      <c r="AT74" s="179">
        <v>12</v>
      </c>
      <c r="AU74" s="180"/>
      <c r="AV74" s="179">
        <v>10</v>
      </c>
      <c r="AW74" s="180"/>
      <c r="AX74" s="179"/>
      <c r="AY74" s="180"/>
      <c r="AZ74" s="23"/>
      <c r="BA74" s="113">
        <f>IF(SUM(AF74:AZ74)=0,0,SUM(AF74:AZ74))</f>
        <v>82</v>
      </c>
    </row>
    <row r="75" spans="1:53" x14ac:dyDescent="0.25">
      <c r="A75" s="65">
        <f>IF(Z75=0,"",RANK(Z75,Z$73:Z$145))</f>
        <v>3</v>
      </c>
      <c r="B75" s="125" t="s">
        <v>168</v>
      </c>
      <c r="C75" s="50">
        <v>19.600000000000001</v>
      </c>
      <c r="D75" s="189" t="s">
        <v>45</v>
      </c>
      <c r="E75" s="23"/>
      <c r="F75" s="178">
        <v>15</v>
      </c>
      <c r="G75" s="15"/>
      <c r="H75" s="16">
        <v>6</v>
      </c>
      <c r="I75" s="15">
        <v>6</v>
      </c>
      <c r="J75" s="16">
        <v>2</v>
      </c>
      <c r="K75" s="15"/>
      <c r="L75" s="14"/>
      <c r="M75" s="15">
        <v>6</v>
      </c>
      <c r="N75" s="14">
        <v>3</v>
      </c>
      <c r="O75" s="15"/>
      <c r="P75" s="50"/>
      <c r="Q75" s="23">
        <v>7</v>
      </c>
      <c r="R75" s="14"/>
      <c r="S75" s="23"/>
      <c r="T75" s="14">
        <v>12</v>
      </c>
      <c r="U75" s="217">
        <v>15</v>
      </c>
      <c r="V75" s="14">
        <v>6</v>
      </c>
      <c r="W75" s="23"/>
      <c r="X75" s="14"/>
      <c r="Y75" s="23"/>
      <c r="Z75" s="113">
        <f>IF(SUM(E75:Y75)=0,0,SUM(E75:Y75))</f>
        <v>78</v>
      </c>
      <c r="AA75" s="69"/>
      <c r="AB75" s="65">
        <f>IF(BA75=0,"",RANK(BA75,BA$73:BA$145))</f>
        <v>3</v>
      </c>
      <c r="AC75" s="125" t="s">
        <v>305</v>
      </c>
      <c r="AD75" s="50">
        <v>22.5</v>
      </c>
      <c r="AE75" s="189" t="s">
        <v>55</v>
      </c>
      <c r="AF75" s="179"/>
      <c r="AG75" s="182"/>
      <c r="AH75" s="183"/>
      <c r="AI75" s="184"/>
      <c r="AJ75" s="183"/>
      <c r="AK75" s="184">
        <v>9</v>
      </c>
      <c r="AL75" s="183">
        <v>2</v>
      </c>
      <c r="AM75" s="180">
        <v>6</v>
      </c>
      <c r="AN75" s="183"/>
      <c r="AO75" s="180">
        <v>12</v>
      </c>
      <c r="AP75" s="15"/>
      <c r="AQ75" s="182">
        <v>10</v>
      </c>
      <c r="AR75" s="179">
        <v>9</v>
      </c>
      <c r="AS75" s="14">
        <v>8</v>
      </c>
      <c r="AT75" s="179">
        <v>1</v>
      </c>
      <c r="AU75" s="180">
        <v>7</v>
      </c>
      <c r="AV75" s="179"/>
      <c r="AW75" s="180">
        <v>10</v>
      </c>
      <c r="AX75" s="179"/>
      <c r="AY75" s="180"/>
      <c r="AZ75" s="23"/>
      <c r="BA75" s="113">
        <f>IF(SUM(AF75:AZ75)=0,0,SUM(AF75:AZ75))</f>
        <v>74</v>
      </c>
    </row>
    <row r="76" spans="1:53" x14ac:dyDescent="0.25">
      <c r="A76" s="65">
        <f>IF(Z76=0,"",RANK(Z76,Z$73:Z$145))</f>
        <v>4</v>
      </c>
      <c r="B76" s="125" t="s">
        <v>131</v>
      </c>
      <c r="C76" s="198">
        <v>18.2</v>
      </c>
      <c r="D76" s="258" t="s">
        <v>45</v>
      </c>
      <c r="E76" s="23"/>
      <c r="F76" s="50">
        <v>10</v>
      </c>
      <c r="G76" s="15"/>
      <c r="H76" s="16">
        <v>7</v>
      </c>
      <c r="I76" s="15"/>
      <c r="J76" s="16"/>
      <c r="K76" s="15"/>
      <c r="L76" s="187">
        <v>12</v>
      </c>
      <c r="M76" s="15">
        <v>6</v>
      </c>
      <c r="N76" s="14">
        <v>12</v>
      </c>
      <c r="O76" s="15"/>
      <c r="P76" s="50">
        <v>9</v>
      </c>
      <c r="Q76" s="23"/>
      <c r="R76" s="14"/>
      <c r="S76" s="23"/>
      <c r="T76" s="14"/>
      <c r="U76" s="23">
        <v>12</v>
      </c>
      <c r="V76" s="14">
        <v>9</v>
      </c>
      <c r="W76" s="23"/>
      <c r="X76" s="14"/>
      <c r="Y76" s="23"/>
      <c r="Z76" s="113">
        <f>IF(SUM(E76:Y76)=0,0,SUM(E76:Y76))</f>
        <v>77</v>
      </c>
      <c r="AA76" s="69"/>
      <c r="AB76" s="65">
        <f>IF(BA76=0,"",RANK(BA76,BA$73:BA$145))</f>
        <v>4</v>
      </c>
      <c r="AC76" s="125" t="s">
        <v>279</v>
      </c>
      <c r="AD76" s="50">
        <v>21.8</v>
      </c>
      <c r="AE76" s="258" t="s">
        <v>44</v>
      </c>
      <c r="AF76" s="179"/>
      <c r="AG76" s="182"/>
      <c r="AH76" s="183">
        <v>4</v>
      </c>
      <c r="AI76" s="184"/>
      <c r="AJ76" s="183"/>
      <c r="AK76" s="184"/>
      <c r="AL76" s="183">
        <v>9</v>
      </c>
      <c r="AM76" s="180">
        <v>10</v>
      </c>
      <c r="AN76" s="183">
        <v>5</v>
      </c>
      <c r="AO76" s="180"/>
      <c r="AP76" s="15">
        <v>10</v>
      </c>
      <c r="AQ76" s="182"/>
      <c r="AR76" s="179"/>
      <c r="AS76" s="201">
        <v>15</v>
      </c>
      <c r="AT76" s="179">
        <v>8</v>
      </c>
      <c r="AU76" s="180"/>
      <c r="AV76" s="179"/>
      <c r="AW76" s="180"/>
      <c r="AX76" s="179"/>
      <c r="AY76" s="180"/>
      <c r="AZ76" s="23"/>
      <c r="BA76" s="113">
        <f>IF(SUM(AF76:AZ76)=0,0,SUM(AF76:AZ76))</f>
        <v>61</v>
      </c>
    </row>
    <row r="77" spans="1:53" x14ac:dyDescent="0.25">
      <c r="A77" s="65">
        <f>IF(Z77=0,"",RANK(Z77,Z$73:Z$145))</f>
        <v>5</v>
      </c>
      <c r="B77" s="125" t="s">
        <v>156</v>
      </c>
      <c r="C77" s="50">
        <v>24</v>
      </c>
      <c r="D77" s="258" t="s">
        <v>45</v>
      </c>
      <c r="E77" s="23"/>
      <c r="F77" s="50"/>
      <c r="G77" s="15"/>
      <c r="H77" s="195">
        <v>5</v>
      </c>
      <c r="I77" s="195">
        <v>5</v>
      </c>
      <c r="J77" s="16"/>
      <c r="K77" s="15">
        <v>4</v>
      </c>
      <c r="L77" s="14"/>
      <c r="M77" s="15"/>
      <c r="N77" s="187">
        <v>22</v>
      </c>
      <c r="O77" s="15">
        <v>12</v>
      </c>
      <c r="P77" s="50"/>
      <c r="Q77" s="23">
        <v>7</v>
      </c>
      <c r="R77" s="14"/>
      <c r="S77" s="23">
        <v>9</v>
      </c>
      <c r="T77" s="14"/>
      <c r="U77" s="23">
        <v>10</v>
      </c>
      <c r="V77" s="14"/>
      <c r="W77" s="23"/>
      <c r="X77" s="14"/>
      <c r="Y77" s="23"/>
      <c r="Z77" s="113">
        <f>IF(SUM(E77:Y77)=0,0,SUM(E77:Y77))</f>
        <v>74</v>
      </c>
      <c r="AA77" s="69"/>
      <c r="AB77" s="65">
        <f>IF(BA77=0,"",RANK(BA77,BA$73:BA$145))</f>
        <v>5</v>
      </c>
      <c r="AC77" s="125" t="s">
        <v>249</v>
      </c>
      <c r="AD77" s="50">
        <v>21.9</v>
      </c>
      <c r="AE77" s="258" t="s">
        <v>7</v>
      </c>
      <c r="AF77" s="179"/>
      <c r="AG77" s="182"/>
      <c r="AH77" s="191">
        <v>15</v>
      </c>
      <c r="AI77" s="184">
        <v>8</v>
      </c>
      <c r="AJ77" s="183"/>
      <c r="AK77" s="184"/>
      <c r="AL77" s="183">
        <v>12</v>
      </c>
      <c r="AM77" s="180">
        <v>1</v>
      </c>
      <c r="AN77" s="191">
        <v>15</v>
      </c>
      <c r="AO77" s="180"/>
      <c r="AP77" s="15"/>
      <c r="AQ77" s="182"/>
      <c r="AR77" s="179"/>
      <c r="AS77" s="180">
        <v>7</v>
      </c>
      <c r="AT77" s="179"/>
      <c r="AU77" s="180">
        <v>2</v>
      </c>
      <c r="AV77" s="179"/>
      <c r="AW77" s="180"/>
      <c r="AX77" s="179"/>
      <c r="AY77" s="180"/>
      <c r="AZ77" s="23"/>
      <c r="BA77" s="113">
        <f>IF(SUM(AF77:AZ77)=0,0,SUM(AF77:AZ77))</f>
        <v>60</v>
      </c>
    </row>
    <row r="78" spans="1:53" x14ac:dyDescent="0.25">
      <c r="A78" s="65">
        <f>IF(Z78=0,"",RANK(Z78,Z$73:Z$145))</f>
        <v>6</v>
      </c>
      <c r="B78" s="125" t="s">
        <v>302</v>
      </c>
      <c r="C78" s="50">
        <v>20.399999999999999</v>
      </c>
      <c r="D78" s="258" t="s">
        <v>45</v>
      </c>
      <c r="E78" s="23"/>
      <c r="F78" s="50"/>
      <c r="G78" s="15"/>
      <c r="H78" s="16">
        <v>6</v>
      </c>
      <c r="I78" s="15">
        <v>9</v>
      </c>
      <c r="J78" s="16"/>
      <c r="K78" s="15">
        <v>4</v>
      </c>
      <c r="L78" s="14"/>
      <c r="M78" s="15"/>
      <c r="N78" s="14">
        <v>12</v>
      </c>
      <c r="O78" s="195">
        <v>5</v>
      </c>
      <c r="P78" s="50"/>
      <c r="Q78" s="23">
        <v>9</v>
      </c>
      <c r="R78" s="14">
        <v>6</v>
      </c>
      <c r="S78" s="23"/>
      <c r="T78" s="14"/>
      <c r="U78" s="23">
        <v>10</v>
      </c>
      <c r="V78" s="14">
        <v>6</v>
      </c>
      <c r="W78" s="23"/>
      <c r="X78" s="14"/>
      <c r="Y78" s="23"/>
      <c r="Z78" s="113">
        <f>IF(SUM(E78:Y78)=0,0,SUM(E78:Y78))</f>
        <v>67</v>
      </c>
      <c r="AA78" s="69"/>
      <c r="AB78" s="65">
        <f>IF(BA78=0,"",RANK(BA78,BA$73:BA$145))</f>
        <v>6</v>
      </c>
      <c r="AC78" s="125" t="s">
        <v>302</v>
      </c>
      <c r="AD78" s="50">
        <v>20.399999999999999</v>
      </c>
      <c r="AE78" s="258" t="s">
        <v>45</v>
      </c>
      <c r="AF78" s="179"/>
      <c r="AG78" s="182"/>
      <c r="AH78" s="183"/>
      <c r="AI78" s="184"/>
      <c r="AJ78" s="183">
        <v>4</v>
      </c>
      <c r="AK78" s="184"/>
      <c r="AL78" s="183">
        <v>9</v>
      </c>
      <c r="AM78" s="180">
        <v>6</v>
      </c>
      <c r="AN78" s="183"/>
      <c r="AO78" s="180">
        <v>12</v>
      </c>
      <c r="AP78" s="15">
        <v>1</v>
      </c>
      <c r="AQ78" s="182"/>
      <c r="AR78" s="179">
        <v>5</v>
      </c>
      <c r="AS78" s="14">
        <v>7</v>
      </c>
      <c r="AT78" s="179"/>
      <c r="AU78" s="180"/>
      <c r="AV78" s="179">
        <v>10</v>
      </c>
      <c r="AW78" s="180"/>
      <c r="AX78" s="179"/>
      <c r="AY78" s="180"/>
      <c r="AZ78" s="23"/>
      <c r="BA78" s="113">
        <f>IF(SUM(AF78:AZ78)=0,0,SUM(AF78:AZ78))</f>
        <v>54</v>
      </c>
    </row>
    <row r="79" spans="1:53" x14ac:dyDescent="0.25">
      <c r="A79" s="65">
        <f>IF(Z79=0,"",RANK(Z79,Z$73:Z$145))</f>
        <v>7</v>
      </c>
      <c r="B79" s="125" t="s">
        <v>279</v>
      </c>
      <c r="C79" s="50">
        <v>21.8</v>
      </c>
      <c r="D79" s="258" t="s">
        <v>44</v>
      </c>
      <c r="E79" s="23"/>
      <c r="F79" s="50"/>
      <c r="G79" s="15">
        <v>8</v>
      </c>
      <c r="H79" s="16">
        <v>3</v>
      </c>
      <c r="I79" s="15"/>
      <c r="J79" s="16"/>
      <c r="K79" s="15">
        <v>12</v>
      </c>
      <c r="L79" s="14">
        <v>9</v>
      </c>
      <c r="M79" s="15">
        <v>2</v>
      </c>
      <c r="N79" s="14"/>
      <c r="O79" s="15">
        <v>6</v>
      </c>
      <c r="P79" s="50"/>
      <c r="Q79" s="23"/>
      <c r="R79" s="200">
        <v>15</v>
      </c>
      <c r="S79" s="23">
        <v>10</v>
      </c>
      <c r="T79" s="14"/>
      <c r="U79" s="23"/>
      <c r="V79" s="14"/>
      <c r="W79" s="23"/>
      <c r="X79" s="14"/>
      <c r="Y79" s="23"/>
      <c r="Z79" s="113">
        <f>IF(SUM(E79:Y79)=0,0,SUM(E79:Y79))</f>
        <v>65</v>
      </c>
      <c r="AA79" s="69"/>
      <c r="AB79" s="65">
        <f>IF(BA79=0,"",RANK(BA79,BA$73:BA$145))</f>
        <v>6</v>
      </c>
      <c r="AC79" s="125" t="s">
        <v>165</v>
      </c>
      <c r="AD79" s="50">
        <v>24.1</v>
      </c>
      <c r="AE79" s="258" t="s">
        <v>43</v>
      </c>
      <c r="AF79" s="179"/>
      <c r="AG79" s="182">
        <v>12</v>
      </c>
      <c r="AH79" s="183">
        <v>10</v>
      </c>
      <c r="AI79" s="184">
        <v>8</v>
      </c>
      <c r="AJ79" s="183"/>
      <c r="AK79" s="184">
        <v>7</v>
      </c>
      <c r="AL79" s="183"/>
      <c r="AM79" s="180"/>
      <c r="AN79" s="183">
        <v>2</v>
      </c>
      <c r="AO79" s="180"/>
      <c r="AP79" s="15">
        <v>1</v>
      </c>
      <c r="AQ79" s="182">
        <v>4</v>
      </c>
      <c r="AR79" s="179"/>
      <c r="AS79" s="180"/>
      <c r="AT79" s="179"/>
      <c r="AU79" s="180"/>
      <c r="AV79" s="179"/>
      <c r="AW79" s="180">
        <v>10</v>
      </c>
      <c r="AX79" s="179"/>
      <c r="AY79" s="180"/>
      <c r="AZ79" s="23"/>
      <c r="BA79" s="113">
        <f>IF(SUM(AF79:AZ79)=0,0,SUM(AF79:AZ79))</f>
        <v>54</v>
      </c>
    </row>
    <row r="80" spans="1:53" x14ac:dyDescent="0.25">
      <c r="A80" s="65">
        <f>IF(Z80=0,"",RANK(Z80,Z$73:Z$145))</f>
        <v>8</v>
      </c>
      <c r="B80" s="125" t="s">
        <v>317</v>
      </c>
      <c r="C80" s="50">
        <v>19.3</v>
      </c>
      <c r="D80" s="258" t="s">
        <v>46</v>
      </c>
      <c r="E80" s="23"/>
      <c r="F80" s="50"/>
      <c r="G80" s="15"/>
      <c r="H80" s="16">
        <v>10</v>
      </c>
      <c r="I80" s="15"/>
      <c r="J80" s="16">
        <v>2</v>
      </c>
      <c r="K80" s="15">
        <v>8</v>
      </c>
      <c r="L80" s="14"/>
      <c r="M80" s="15"/>
      <c r="N80" s="14"/>
      <c r="O80" s="15">
        <v>10</v>
      </c>
      <c r="P80" s="50"/>
      <c r="Q80" s="23">
        <v>7</v>
      </c>
      <c r="R80" s="14"/>
      <c r="S80" s="187">
        <v>17</v>
      </c>
      <c r="T80" s="14">
        <v>7</v>
      </c>
      <c r="U80" s="23"/>
      <c r="V80" s="14"/>
      <c r="W80" s="23"/>
      <c r="X80" s="14"/>
      <c r="Y80" s="23"/>
      <c r="Z80" s="113">
        <f>IF(SUM(E80:Y80)=0,0,SUM(E80:Y80))</f>
        <v>61</v>
      </c>
      <c r="AA80" s="69"/>
      <c r="AB80" s="65">
        <f>IF(BA80=0,"",RANK(BA80,BA$73:BA$145))</f>
        <v>8</v>
      </c>
      <c r="AC80" s="125" t="s">
        <v>239</v>
      </c>
      <c r="AD80" s="187">
        <v>24.2</v>
      </c>
      <c r="AE80" s="258" t="s">
        <v>22</v>
      </c>
      <c r="AF80" s="179"/>
      <c r="AG80" s="182"/>
      <c r="AH80" s="183"/>
      <c r="AI80" s="184"/>
      <c r="AJ80" s="183"/>
      <c r="AK80" s="184"/>
      <c r="AL80" s="183">
        <v>10</v>
      </c>
      <c r="AM80" s="180">
        <v>8</v>
      </c>
      <c r="AN80" s="183">
        <v>5</v>
      </c>
      <c r="AO80" s="180"/>
      <c r="AP80" s="15"/>
      <c r="AQ80" s="182"/>
      <c r="AR80" s="179"/>
      <c r="AS80" s="14"/>
      <c r="AT80" s="218">
        <v>15</v>
      </c>
      <c r="AU80" s="180">
        <v>12</v>
      </c>
      <c r="AV80" s="179">
        <v>3</v>
      </c>
      <c r="AW80" s="180"/>
      <c r="AX80" s="179"/>
      <c r="AY80" s="180"/>
      <c r="AZ80" s="23"/>
      <c r="BA80" s="113">
        <f>IF(SUM(AF80:AZ80)=0,0,SUM(AF80:AZ80))</f>
        <v>53</v>
      </c>
    </row>
    <row r="81" spans="1:53" x14ac:dyDescent="0.25">
      <c r="A81" s="65">
        <f>IF(Z81=0,"",RANK(Z81,Z$73:Z$145))</f>
        <v>9</v>
      </c>
      <c r="B81" s="125" t="s">
        <v>161</v>
      </c>
      <c r="C81" s="50">
        <v>20.6</v>
      </c>
      <c r="D81" s="258" t="s">
        <v>47</v>
      </c>
      <c r="E81" s="23"/>
      <c r="F81" s="50"/>
      <c r="G81" s="190">
        <v>15</v>
      </c>
      <c r="H81" s="16">
        <v>3</v>
      </c>
      <c r="I81" s="15"/>
      <c r="J81" s="16">
        <v>10</v>
      </c>
      <c r="K81" s="15"/>
      <c r="L81" s="14"/>
      <c r="M81" s="15"/>
      <c r="N81" s="14"/>
      <c r="O81" s="15"/>
      <c r="P81" s="50"/>
      <c r="Q81" s="23"/>
      <c r="R81" s="14">
        <v>1</v>
      </c>
      <c r="S81" s="23"/>
      <c r="T81" s="187">
        <v>18</v>
      </c>
      <c r="U81" s="23">
        <v>7</v>
      </c>
      <c r="V81" s="14"/>
      <c r="W81" s="23"/>
      <c r="X81" s="14"/>
      <c r="Y81" s="23"/>
      <c r="Z81" s="113">
        <f>IF(SUM(E81:Y81)=0,0,SUM(E81:Y81))</f>
        <v>54</v>
      </c>
      <c r="AA81" s="69"/>
      <c r="AB81" s="65">
        <f>IF(BA81=0,"",RANK(BA81,BA$73:BA$145))</f>
        <v>9</v>
      </c>
      <c r="AC81" s="125" t="s">
        <v>167</v>
      </c>
      <c r="AD81" s="50">
        <v>20.9</v>
      </c>
      <c r="AE81" s="258" t="s">
        <v>42</v>
      </c>
      <c r="AF81" s="179"/>
      <c r="AG81" s="182">
        <v>7</v>
      </c>
      <c r="AH81" s="183"/>
      <c r="AI81" s="184"/>
      <c r="AJ81" s="183">
        <v>8</v>
      </c>
      <c r="AK81" s="184"/>
      <c r="AL81" s="183"/>
      <c r="AM81" s="180"/>
      <c r="AN81" s="183">
        <v>6</v>
      </c>
      <c r="AO81" s="180">
        <v>5</v>
      </c>
      <c r="AP81" s="15"/>
      <c r="AQ81" s="182">
        <v>4</v>
      </c>
      <c r="AR81" s="179">
        <v>12</v>
      </c>
      <c r="AS81" s="180"/>
      <c r="AT81" s="179"/>
      <c r="AU81" s="180">
        <v>9</v>
      </c>
      <c r="AV81" s="179"/>
      <c r="AW81" s="180"/>
      <c r="AX81" s="179"/>
      <c r="AY81" s="180"/>
      <c r="AZ81" s="23"/>
      <c r="BA81" s="113">
        <f>IF(SUM(AF81:AZ81)=0,0,SUM(AF81:AZ81))</f>
        <v>51</v>
      </c>
    </row>
    <row r="82" spans="1:53" x14ac:dyDescent="0.25">
      <c r="A82" s="65">
        <f>IF(Z82=0,"",RANK(Z82,Z$73:Z$145))</f>
        <v>10</v>
      </c>
      <c r="B82" s="125" t="s">
        <v>158</v>
      </c>
      <c r="C82" s="50">
        <v>19.2</v>
      </c>
      <c r="D82" s="258" t="s">
        <v>46</v>
      </c>
      <c r="E82" s="23"/>
      <c r="F82" s="50"/>
      <c r="G82" s="15"/>
      <c r="H82" s="16">
        <v>10</v>
      </c>
      <c r="I82" s="15"/>
      <c r="J82" s="16"/>
      <c r="K82" s="15"/>
      <c r="L82" s="14">
        <v>6</v>
      </c>
      <c r="M82" s="15">
        <v>12</v>
      </c>
      <c r="N82" s="14"/>
      <c r="O82" s="15"/>
      <c r="P82" s="50">
        <v>1</v>
      </c>
      <c r="Q82" s="23"/>
      <c r="R82" s="14">
        <v>8</v>
      </c>
      <c r="S82" s="23"/>
      <c r="T82" s="14"/>
      <c r="U82" s="23">
        <v>7</v>
      </c>
      <c r="V82" s="14">
        <v>6</v>
      </c>
      <c r="W82" s="23"/>
      <c r="X82" s="14"/>
      <c r="Y82" s="23"/>
      <c r="Z82" s="113">
        <f>IF(SUM(E82:Y82)=0,0,SUM(E82:Y82))</f>
        <v>50</v>
      </c>
      <c r="AA82" s="69"/>
      <c r="AB82" s="65">
        <f>IF(BA82=0,"",RANK(BA82,BA$73:BA$145))</f>
        <v>10</v>
      </c>
      <c r="AC82" s="125" t="s">
        <v>131</v>
      </c>
      <c r="AD82" s="198">
        <v>18.2</v>
      </c>
      <c r="AE82" s="258" t="s">
        <v>45</v>
      </c>
      <c r="AF82" s="179"/>
      <c r="AG82" s="182">
        <v>12</v>
      </c>
      <c r="AH82" s="183"/>
      <c r="AI82" s="184">
        <v>12</v>
      </c>
      <c r="AJ82" s="183"/>
      <c r="AK82" s="184"/>
      <c r="AL82" s="183">
        <v>1</v>
      </c>
      <c r="AM82" s="180">
        <v>1</v>
      </c>
      <c r="AN82" s="183"/>
      <c r="AO82" s="180">
        <v>7</v>
      </c>
      <c r="AP82" s="15"/>
      <c r="AQ82" s="182">
        <v>5</v>
      </c>
      <c r="AR82" s="179"/>
      <c r="AS82" s="180"/>
      <c r="AT82" s="179"/>
      <c r="AU82" s="180"/>
      <c r="AV82" s="179">
        <v>12</v>
      </c>
      <c r="AW82" s="180"/>
      <c r="AX82" s="179"/>
      <c r="AY82" s="180"/>
      <c r="AZ82" s="23"/>
      <c r="BA82" s="113">
        <f>IF(SUM(AF82:AZ82)=0,0,SUM(AF82:AZ82))</f>
        <v>50</v>
      </c>
    </row>
    <row r="83" spans="1:53" x14ac:dyDescent="0.25">
      <c r="A83" s="65">
        <f>IF(Z83=0,"",RANK(Z83,Z$73:Z$145))</f>
        <v>11</v>
      </c>
      <c r="B83" s="125" t="s">
        <v>165</v>
      </c>
      <c r="C83" s="50">
        <v>24.1</v>
      </c>
      <c r="D83" s="258" t="s">
        <v>43</v>
      </c>
      <c r="E83" s="23"/>
      <c r="F83" s="50">
        <v>4</v>
      </c>
      <c r="G83" s="15">
        <v>5</v>
      </c>
      <c r="H83" s="194">
        <v>16</v>
      </c>
      <c r="I83" s="15"/>
      <c r="J83" s="16">
        <v>2</v>
      </c>
      <c r="K83" s="15"/>
      <c r="L83" s="14"/>
      <c r="M83" s="15"/>
      <c r="N83" s="14"/>
      <c r="O83" s="15"/>
      <c r="P83" s="187">
        <v>10</v>
      </c>
      <c r="Q83" s="23"/>
      <c r="R83" s="14"/>
      <c r="S83" s="23"/>
      <c r="T83" s="14"/>
      <c r="U83" s="23">
        <v>2</v>
      </c>
      <c r="V83" s="187">
        <v>10</v>
      </c>
      <c r="W83" s="23"/>
      <c r="X83" s="14"/>
      <c r="Y83" s="23"/>
      <c r="Z83" s="113">
        <f>IF(SUM(E83:Y83)=0,0,SUM(E83:Y83))</f>
        <v>49</v>
      </c>
      <c r="AA83" s="69"/>
      <c r="AB83" s="65">
        <f>IF(BA83=0,"",RANK(BA83,BA$73:BA$145))</f>
        <v>11</v>
      </c>
      <c r="AC83" s="125" t="s">
        <v>149</v>
      </c>
      <c r="AD83" s="50">
        <v>22.6</v>
      </c>
      <c r="AE83" s="258" t="s">
        <v>7</v>
      </c>
      <c r="AF83" s="179"/>
      <c r="AG83" s="182"/>
      <c r="AH83" s="183">
        <v>7</v>
      </c>
      <c r="AI83" s="184"/>
      <c r="AJ83" s="183"/>
      <c r="AK83" s="184"/>
      <c r="AL83" s="183"/>
      <c r="AM83" s="180">
        <v>12</v>
      </c>
      <c r="AN83" s="183">
        <v>7</v>
      </c>
      <c r="AO83" s="180">
        <v>1</v>
      </c>
      <c r="AP83" s="15"/>
      <c r="AQ83" s="182"/>
      <c r="AR83" s="179"/>
      <c r="AS83" s="14"/>
      <c r="AT83" s="179">
        <v>6</v>
      </c>
      <c r="AU83" s="180"/>
      <c r="AV83" s="179">
        <v>3</v>
      </c>
      <c r="AW83" s="180">
        <v>7</v>
      </c>
      <c r="AX83" s="179"/>
      <c r="AY83" s="180"/>
      <c r="AZ83" s="23"/>
      <c r="BA83" s="113">
        <f>IF(SUM(AF83:AZ83)=0,0,SUM(AF83:AZ83))</f>
        <v>43</v>
      </c>
    </row>
    <row r="84" spans="1:53" x14ac:dyDescent="0.25">
      <c r="A84" s="65">
        <f>IF(Z84=0,"",RANK(Z84,Z$73:Z$145))</f>
        <v>12</v>
      </c>
      <c r="B84" s="125" t="s">
        <v>169</v>
      </c>
      <c r="C84" s="50">
        <v>19.2</v>
      </c>
      <c r="D84" s="258" t="s">
        <v>42</v>
      </c>
      <c r="E84" s="23"/>
      <c r="F84" s="178">
        <v>15</v>
      </c>
      <c r="G84" s="15"/>
      <c r="H84" s="16"/>
      <c r="I84" s="15"/>
      <c r="J84" s="16"/>
      <c r="K84" s="15"/>
      <c r="L84" s="200">
        <v>15</v>
      </c>
      <c r="M84" s="195">
        <v>7</v>
      </c>
      <c r="N84" s="14"/>
      <c r="O84" s="15">
        <v>10</v>
      </c>
      <c r="P84" s="50"/>
      <c r="Q84" s="23"/>
      <c r="R84" s="14"/>
      <c r="S84" s="23"/>
      <c r="T84" s="14"/>
      <c r="U84" s="23"/>
      <c r="V84" s="14"/>
      <c r="W84" s="23"/>
      <c r="X84" s="14"/>
      <c r="Y84" s="23"/>
      <c r="Z84" s="113">
        <f>IF(SUM(E84:Y84)=0,0,SUM(E84:Y84))</f>
        <v>47</v>
      </c>
      <c r="AA84" s="69"/>
      <c r="AB84" s="65">
        <f>IF(BA84=0,"",RANK(BA84,BA$73:BA$145))</f>
        <v>12</v>
      </c>
      <c r="AC84" s="125" t="s">
        <v>168</v>
      </c>
      <c r="AD84" s="50">
        <v>19.600000000000001</v>
      </c>
      <c r="AE84" s="258" t="s">
        <v>45</v>
      </c>
      <c r="AF84" s="179"/>
      <c r="AG84" s="182">
        <v>7</v>
      </c>
      <c r="AH84" s="183"/>
      <c r="AI84" s="184"/>
      <c r="AJ84" s="183"/>
      <c r="AK84" s="184"/>
      <c r="AL84" s="183"/>
      <c r="AM84" s="180"/>
      <c r="AN84" s="183"/>
      <c r="AO84" s="180">
        <v>5</v>
      </c>
      <c r="AP84" s="15"/>
      <c r="AQ84" s="182"/>
      <c r="AR84" s="179">
        <v>5</v>
      </c>
      <c r="AS84" s="180"/>
      <c r="AT84" s="179"/>
      <c r="AU84" s="180">
        <v>10</v>
      </c>
      <c r="AV84" s="218">
        <v>15</v>
      </c>
      <c r="AW84" s="180"/>
      <c r="AX84" s="179"/>
      <c r="AY84" s="180"/>
      <c r="AZ84" s="23"/>
      <c r="BA84" s="113">
        <f>IF(SUM(AF84:AZ84)=0,0,SUM(AF84:AZ84))</f>
        <v>42</v>
      </c>
    </row>
    <row r="85" spans="1:53" x14ac:dyDescent="0.25">
      <c r="A85" s="65">
        <f>IF(Z85=0,"",RANK(Z85,Z$73:Z$145))</f>
        <v>13</v>
      </c>
      <c r="B85" s="125" t="s">
        <v>316</v>
      </c>
      <c r="C85" s="50">
        <v>19.100000000000001</v>
      </c>
      <c r="D85" s="258" t="s">
        <v>58</v>
      </c>
      <c r="E85" s="23"/>
      <c r="F85" s="50"/>
      <c r="G85" s="15"/>
      <c r="H85" s="196">
        <v>15</v>
      </c>
      <c r="I85" s="15"/>
      <c r="J85" s="16">
        <v>12</v>
      </c>
      <c r="K85" s="15"/>
      <c r="L85" s="14">
        <v>2</v>
      </c>
      <c r="M85" s="15"/>
      <c r="N85" s="14"/>
      <c r="O85" s="15"/>
      <c r="P85" s="50"/>
      <c r="Q85" s="23">
        <v>7</v>
      </c>
      <c r="R85" s="14"/>
      <c r="S85" s="23"/>
      <c r="T85" s="14"/>
      <c r="U85" s="23"/>
      <c r="V85" s="14">
        <v>10</v>
      </c>
      <c r="W85" s="23"/>
      <c r="X85" s="14"/>
      <c r="Y85" s="23"/>
      <c r="Z85" s="113">
        <f>IF(SUM(E85:Y85)=0,0,SUM(E85:Y85))</f>
        <v>46</v>
      </c>
      <c r="AA85" s="69"/>
      <c r="AB85" s="65">
        <f>IF(BA85=0,"",RANK(BA85,BA$73:BA$145))</f>
        <v>13</v>
      </c>
      <c r="AC85" s="125" t="s">
        <v>316</v>
      </c>
      <c r="AD85" s="50">
        <v>19.100000000000001</v>
      </c>
      <c r="AE85" s="258" t="s">
        <v>58</v>
      </c>
      <c r="AF85" s="179"/>
      <c r="AG85" s="182"/>
      <c r="AH85" s="183"/>
      <c r="AI85" s="184">
        <v>12</v>
      </c>
      <c r="AJ85" s="183"/>
      <c r="AK85" s="184">
        <v>9</v>
      </c>
      <c r="AL85" s="183"/>
      <c r="AM85" s="180">
        <v>6</v>
      </c>
      <c r="AN85" s="183"/>
      <c r="AO85" s="180"/>
      <c r="AP85" s="15"/>
      <c r="AQ85" s="182"/>
      <c r="AR85" s="179">
        <v>5</v>
      </c>
      <c r="AS85" s="180"/>
      <c r="AT85" s="179"/>
      <c r="AU85" s="180"/>
      <c r="AV85" s="179"/>
      <c r="AW85" s="180">
        <v>7</v>
      </c>
      <c r="AX85" s="179"/>
      <c r="AY85" s="180"/>
      <c r="AZ85" s="23"/>
      <c r="BA85" s="113">
        <f>IF(SUM(AF85:AZ85)=0,0,SUM(AF85:AZ85))</f>
        <v>39</v>
      </c>
    </row>
    <row r="86" spans="1:53" ht="15" customHeight="1" x14ac:dyDescent="0.25">
      <c r="A86" s="65">
        <f>IF(Z86=0,"",RANK(Z86,Z$73:Z$145))</f>
        <v>14</v>
      </c>
      <c r="B86" s="125" t="s">
        <v>249</v>
      </c>
      <c r="C86" s="50">
        <v>21.9</v>
      </c>
      <c r="D86" s="258" t="s">
        <v>7</v>
      </c>
      <c r="E86" s="23"/>
      <c r="F86" s="50"/>
      <c r="G86" s="15">
        <v>12</v>
      </c>
      <c r="H86" s="16"/>
      <c r="I86" s="15"/>
      <c r="J86" s="16"/>
      <c r="K86" s="15">
        <v>8</v>
      </c>
      <c r="L86" s="14"/>
      <c r="M86" s="15">
        <v>12</v>
      </c>
      <c r="N86" s="14"/>
      <c r="O86" s="15">
        <v>4</v>
      </c>
      <c r="P86" s="50"/>
      <c r="Q86" s="23"/>
      <c r="R86" s="14">
        <v>4</v>
      </c>
      <c r="S86" s="23">
        <v>2</v>
      </c>
      <c r="T86" s="14">
        <v>3</v>
      </c>
      <c r="U86" s="23"/>
      <c r="V86" s="14"/>
      <c r="W86" s="23"/>
      <c r="X86" s="14"/>
      <c r="Y86" s="23"/>
      <c r="Z86" s="113">
        <f>IF(SUM(E86:Y86)=0,0,SUM(E86:Y86))</f>
        <v>45</v>
      </c>
      <c r="AA86" s="69"/>
      <c r="AB86" s="65">
        <f>IF(BA86=0,"",RANK(BA86,BA$73:BA$145))</f>
        <v>14</v>
      </c>
      <c r="AC86" s="125" t="s">
        <v>169</v>
      </c>
      <c r="AD86" s="50">
        <v>19.2</v>
      </c>
      <c r="AE86" s="258" t="s">
        <v>42</v>
      </c>
      <c r="AF86" s="179"/>
      <c r="AG86" s="185">
        <v>15</v>
      </c>
      <c r="AH86" s="183"/>
      <c r="AI86" s="184"/>
      <c r="AJ86" s="183"/>
      <c r="AK86" s="184"/>
      <c r="AL86" s="183"/>
      <c r="AM86" s="201">
        <v>15</v>
      </c>
      <c r="AN86" s="183"/>
      <c r="AO86" s="180"/>
      <c r="AP86" s="15">
        <v>7</v>
      </c>
      <c r="AQ86" s="182"/>
      <c r="AR86" s="179"/>
      <c r="AS86" s="180"/>
      <c r="AT86" s="179"/>
      <c r="AU86" s="180"/>
      <c r="AV86" s="179"/>
      <c r="AW86" s="180"/>
      <c r="AX86" s="179"/>
      <c r="AY86" s="180"/>
      <c r="AZ86" s="23"/>
      <c r="BA86" s="113">
        <f>IF(SUM(AF86:AZ86)=0,0,SUM(AF86:AZ86))</f>
        <v>37</v>
      </c>
    </row>
    <row r="87" spans="1:53" x14ac:dyDescent="0.25">
      <c r="A87" s="65">
        <f>IF(Z87=0,"",RANK(Z87,Z$73:Z$145))</f>
        <v>14</v>
      </c>
      <c r="B87" s="125" t="s">
        <v>167</v>
      </c>
      <c r="C87" s="50">
        <v>20.9</v>
      </c>
      <c r="D87" s="258" t="s">
        <v>42</v>
      </c>
      <c r="E87" s="23"/>
      <c r="F87" s="50">
        <v>9</v>
      </c>
      <c r="G87" s="15"/>
      <c r="H87" s="16"/>
      <c r="I87" s="15">
        <v>3</v>
      </c>
      <c r="J87" s="16"/>
      <c r="K87" s="15"/>
      <c r="L87" s="14"/>
      <c r="M87" s="15">
        <v>8</v>
      </c>
      <c r="N87" s="14">
        <v>3</v>
      </c>
      <c r="O87" s="15"/>
      <c r="P87" s="50">
        <v>1</v>
      </c>
      <c r="Q87" s="23">
        <v>9</v>
      </c>
      <c r="R87" s="14"/>
      <c r="S87" s="23"/>
      <c r="T87" s="14">
        <v>12</v>
      </c>
      <c r="U87" s="23"/>
      <c r="V87" s="14"/>
      <c r="W87" s="23"/>
      <c r="X87" s="14"/>
      <c r="Y87" s="23"/>
      <c r="Z87" s="113">
        <f>IF(SUM(E87:Y87)=0,0,SUM(E87:Y87))</f>
        <v>45</v>
      </c>
      <c r="AA87" s="69"/>
      <c r="AB87" s="65">
        <f>IF(BA87=0,"",RANK(BA87,BA$73:BA$145))</f>
        <v>14</v>
      </c>
      <c r="AC87" s="125" t="s">
        <v>254</v>
      </c>
      <c r="AD87" s="50">
        <v>24.7</v>
      </c>
      <c r="AE87" s="258" t="s">
        <v>7</v>
      </c>
      <c r="AF87" s="179"/>
      <c r="AG87" s="182"/>
      <c r="AH87" s="183"/>
      <c r="AI87" s="184">
        <v>6</v>
      </c>
      <c r="AJ87" s="183"/>
      <c r="AK87" s="184"/>
      <c r="AL87" s="183">
        <v>12</v>
      </c>
      <c r="AM87" s="180"/>
      <c r="AN87" s="183">
        <v>10</v>
      </c>
      <c r="AO87" s="180"/>
      <c r="AP87" s="15"/>
      <c r="AQ87" s="182"/>
      <c r="AR87" s="179">
        <v>2</v>
      </c>
      <c r="AS87" s="180"/>
      <c r="AT87" s="179"/>
      <c r="AU87" s="180">
        <v>7</v>
      </c>
      <c r="AV87" s="179"/>
      <c r="AW87" s="180"/>
      <c r="AX87" s="179"/>
      <c r="AY87" s="180"/>
      <c r="AZ87" s="23"/>
      <c r="BA87" s="113">
        <f>IF(SUM(AF87:AZ87)=0,0,SUM(AF87:AZ87))</f>
        <v>37</v>
      </c>
    </row>
    <row r="88" spans="1:53" x14ac:dyDescent="0.25">
      <c r="A88" s="65">
        <f>IF(Z88=0,"",RANK(Z88,Z$73:Z$145))</f>
        <v>16</v>
      </c>
      <c r="B88" s="125" t="s">
        <v>280</v>
      </c>
      <c r="C88" s="50">
        <v>20.399999999999999</v>
      </c>
      <c r="D88" s="258" t="s">
        <v>64</v>
      </c>
      <c r="E88" s="23"/>
      <c r="F88" s="50"/>
      <c r="G88" s="15">
        <v>4</v>
      </c>
      <c r="H88" s="16"/>
      <c r="I88" s="15"/>
      <c r="J88" s="16"/>
      <c r="K88" s="15"/>
      <c r="L88" s="14"/>
      <c r="M88" s="15"/>
      <c r="N88" s="14"/>
      <c r="O88" s="15">
        <v>7</v>
      </c>
      <c r="P88" s="50"/>
      <c r="Q88" s="23"/>
      <c r="R88" s="14"/>
      <c r="S88" s="23">
        <v>7</v>
      </c>
      <c r="T88" s="14"/>
      <c r="U88" s="23"/>
      <c r="V88" s="203">
        <v>25</v>
      </c>
      <c r="W88" s="23"/>
      <c r="X88" s="14"/>
      <c r="Y88" s="23"/>
      <c r="Z88" s="113">
        <f>IF(SUM(E88:Y88)=0,0,SUM(E88:Y88))</f>
        <v>43</v>
      </c>
      <c r="AA88" s="69"/>
      <c r="AB88" s="65">
        <f>IF(BA88=0,"",RANK(BA88,BA$73:BA$145))</f>
        <v>16</v>
      </c>
      <c r="AC88" s="125" t="s">
        <v>161</v>
      </c>
      <c r="AD88" s="50">
        <v>20.6</v>
      </c>
      <c r="AE88" s="258" t="s">
        <v>47</v>
      </c>
      <c r="AF88" s="179"/>
      <c r="AG88" s="182"/>
      <c r="AH88" s="183">
        <v>9</v>
      </c>
      <c r="AI88" s="184"/>
      <c r="AJ88" s="183"/>
      <c r="AK88" s="184">
        <v>7</v>
      </c>
      <c r="AL88" s="183"/>
      <c r="AM88" s="180"/>
      <c r="AN88" s="183"/>
      <c r="AO88" s="180"/>
      <c r="AP88" s="15"/>
      <c r="AQ88" s="182"/>
      <c r="AR88" s="179">
        <v>2</v>
      </c>
      <c r="AS88" s="180"/>
      <c r="AT88" s="179"/>
      <c r="AU88" s="180">
        <v>8</v>
      </c>
      <c r="AV88" s="179">
        <v>10</v>
      </c>
      <c r="AW88" s="180"/>
      <c r="AX88" s="179"/>
      <c r="AY88" s="180"/>
      <c r="AZ88" s="23"/>
      <c r="BA88" s="113">
        <f>IF(SUM(AF88:AZ88)=0,0,SUM(AF88:AZ88))</f>
        <v>36</v>
      </c>
    </row>
    <row r="89" spans="1:53" x14ac:dyDescent="0.25">
      <c r="A89" s="65">
        <f>IF(Z89=0,"",RANK(Z89,Z$73:Z$145))</f>
        <v>16</v>
      </c>
      <c r="B89" s="125" t="s">
        <v>262</v>
      </c>
      <c r="C89" s="198">
        <v>18</v>
      </c>
      <c r="D89" s="258" t="s">
        <v>7</v>
      </c>
      <c r="E89" s="23"/>
      <c r="F89" s="50">
        <v>6</v>
      </c>
      <c r="G89" s="15"/>
      <c r="H89" s="16"/>
      <c r="I89" s="15"/>
      <c r="J89" s="16"/>
      <c r="K89" s="15"/>
      <c r="L89" s="14">
        <v>12</v>
      </c>
      <c r="M89" s="15"/>
      <c r="N89" s="14"/>
      <c r="O89" s="15"/>
      <c r="P89" s="50"/>
      <c r="Q89" s="23"/>
      <c r="R89" s="14"/>
      <c r="S89" s="23">
        <v>10</v>
      </c>
      <c r="T89" s="14"/>
      <c r="U89" s="23"/>
      <c r="V89" s="14">
        <v>15</v>
      </c>
      <c r="W89" s="23"/>
      <c r="X89" s="14"/>
      <c r="Y89" s="23"/>
      <c r="Z89" s="113">
        <f>IF(SUM(E89:Y89)=0,0,SUM(E89:Y89))</f>
        <v>43</v>
      </c>
      <c r="AA89" s="69"/>
      <c r="AB89" s="65">
        <f>IF(BA89=0,"",RANK(BA89,BA$73:BA$145))</f>
        <v>16</v>
      </c>
      <c r="AC89" s="125" t="s">
        <v>327</v>
      </c>
      <c r="AD89" s="50">
        <v>23.2</v>
      </c>
      <c r="AE89" s="258" t="s">
        <v>48</v>
      </c>
      <c r="AF89" s="179"/>
      <c r="AG89" s="182"/>
      <c r="AH89" s="183"/>
      <c r="AI89" s="184"/>
      <c r="AJ89" s="183">
        <v>5</v>
      </c>
      <c r="AK89" s="184"/>
      <c r="AL89" s="183">
        <v>4</v>
      </c>
      <c r="AM89" s="180"/>
      <c r="AN89" s="183"/>
      <c r="AO89" s="180"/>
      <c r="AP89" s="15"/>
      <c r="AQ89" s="182"/>
      <c r="AR89" s="179"/>
      <c r="AS89" s="180">
        <v>12</v>
      </c>
      <c r="AT89" s="179"/>
      <c r="AU89" s="201">
        <v>15</v>
      </c>
      <c r="AV89" s="179"/>
      <c r="AW89" s="180"/>
      <c r="AX89" s="179"/>
      <c r="AY89" s="180"/>
      <c r="AZ89" s="23"/>
      <c r="BA89" s="113">
        <f>IF(SUM(AF89:AZ89)=0,0,SUM(AF89:AZ89))</f>
        <v>36</v>
      </c>
    </row>
    <row r="90" spans="1:53" x14ac:dyDescent="0.25">
      <c r="A90" s="65">
        <f>IF(Z90=0,"",RANK(Z90,Z$73:Z$145))</f>
        <v>18</v>
      </c>
      <c r="B90" s="125" t="s">
        <v>325</v>
      </c>
      <c r="C90" s="50">
        <v>19.600000000000001</v>
      </c>
      <c r="D90" s="258" t="s">
        <v>1</v>
      </c>
      <c r="E90" s="23"/>
      <c r="F90" s="50"/>
      <c r="G90" s="15"/>
      <c r="H90" s="16"/>
      <c r="I90" s="194">
        <v>22</v>
      </c>
      <c r="J90" s="16"/>
      <c r="K90" s="15">
        <v>8</v>
      </c>
      <c r="L90" s="14"/>
      <c r="M90" s="15"/>
      <c r="N90" s="14"/>
      <c r="O90" s="15"/>
      <c r="P90" s="50"/>
      <c r="Q90" s="23"/>
      <c r="R90" s="14"/>
      <c r="S90" s="23"/>
      <c r="T90" s="14">
        <v>3</v>
      </c>
      <c r="U90" s="23"/>
      <c r="V90" s="14">
        <v>9</v>
      </c>
      <c r="W90" s="23"/>
      <c r="X90" s="14"/>
      <c r="Y90" s="23"/>
      <c r="Z90" s="113">
        <f>IF(SUM(E90:Y90)=0,0,SUM(E90:Y90))</f>
        <v>42</v>
      </c>
      <c r="AA90" s="69"/>
      <c r="AB90" s="65">
        <f>IF(BA90=0,"",RANK(BA90,BA$73:BA$145))</f>
        <v>18</v>
      </c>
      <c r="AC90" s="125" t="s">
        <v>213</v>
      </c>
      <c r="AD90" s="198">
        <v>18.399999999999999</v>
      </c>
      <c r="AE90" s="258" t="s">
        <v>42</v>
      </c>
      <c r="AF90" s="179"/>
      <c r="AG90" s="182"/>
      <c r="AH90" s="183"/>
      <c r="AI90" s="184">
        <v>12</v>
      </c>
      <c r="AJ90" s="183">
        <v>3</v>
      </c>
      <c r="AK90" s="184"/>
      <c r="AL90" s="183"/>
      <c r="AM90" s="180"/>
      <c r="AN90" s="183"/>
      <c r="AO90" s="180"/>
      <c r="AP90" s="15">
        <v>7</v>
      </c>
      <c r="AQ90" s="182"/>
      <c r="AR90" s="179">
        <v>12</v>
      </c>
      <c r="AS90" s="180"/>
      <c r="AT90" s="179"/>
      <c r="AU90" s="180"/>
      <c r="AV90" s="179"/>
      <c r="AW90" s="180"/>
      <c r="AX90" s="179"/>
      <c r="AY90" s="180"/>
      <c r="AZ90" s="23"/>
      <c r="BA90" s="113">
        <f>IF(SUM(AF90:AZ90)=0,0,SUM(AF90:AZ90))</f>
        <v>34</v>
      </c>
    </row>
    <row r="91" spans="1:53" x14ac:dyDescent="0.25">
      <c r="A91" s="65">
        <f>IF(Z91=0,"",RANK(Z91,Z$73:Z$145))</f>
        <v>19</v>
      </c>
      <c r="B91" s="125" t="s">
        <v>154</v>
      </c>
      <c r="C91" s="50">
        <v>20.2</v>
      </c>
      <c r="D91" s="258" t="s">
        <v>6</v>
      </c>
      <c r="E91" s="23"/>
      <c r="F91" s="50"/>
      <c r="G91" s="15"/>
      <c r="H91" s="16"/>
      <c r="I91" s="190">
        <v>15</v>
      </c>
      <c r="J91" s="16"/>
      <c r="K91" s="194">
        <v>12</v>
      </c>
      <c r="L91" s="14"/>
      <c r="M91" s="15"/>
      <c r="N91" s="14"/>
      <c r="O91" s="15"/>
      <c r="P91" s="50">
        <v>12</v>
      </c>
      <c r="Q91" s="23"/>
      <c r="R91" s="14"/>
      <c r="S91" s="23"/>
      <c r="T91" s="14"/>
      <c r="U91" s="23"/>
      <c r="V91" s="14"/>
      <c r="W91" s="23"/>
      <c r="X91" s="14"/>
      <c r="Y91" s="23"/>
      <c r="Z91" s="113">
        <f>IF(SUM(E91:Y91)=0,0,SUM(E91:Y91))</f>
        <v>39</v>
      </c>
      <c r="AA91" s="69"/>
      <c r="AB91" s="65">
        <f>IF(BA91=0,"",RANK(BA91,BA$73:BA$145))</f>
        <v>18</v>
      </c>
      <c r="AC91" s="125" t="s">
        <v>304</v>
      </c>
      <c r="AD91" s="50">
        <v>21.1</v>
      </c>
      <c r="AE91" s="258" t="s">
        <v>32</v>
      </c>
      <c r="AF91" s="179"/>
      <c r="AG91" s="182"/>
      <c r="AH91" s="183"/>
      <c r="AI91" s="184">
        <v>3</v>
      </c>
      <c r="AJ91" s="191">
        <v>15</v>
      </c>
      <c r="AK91" s="184">
        <v>2</v>
      </c>
      <c r="AL91" s="183"/>
      <c r="AM91" s="180">
        <v>1</v>
      </c>
      <c r="AN91" s="183"/>
      <c r="AO91" s="180"/>
      <c r="AP91" s="15"/>
      <c r="AQ91" s="182">
        <v>7</v>
      </c>
      <c r="AR91" s="179"/>
      <c r="AS91" s="180"/>
      <c r="AT91" s="179">
        <v>6</v>
      </c>
      <c r="AU91" s="180"/>
      <c r="AV91" s="179"/>
      <c r="AW91" s="180"/>
      <c r="AX91" s="179"/>
      <c r="AY91" s="180"/>
      <c r="AZ91" s="23"/>
      <c r="BA91" s="113">
        <f>IF(SUM(AF91:AZ91)=0,0,SUM(AF91:AZ91))</f>
        <v>34</v>
      </c>
    </row>
    <row r="92" spans="1:53" x14ac:dyDescent="0.25">
      <c r="A92" s="65">
        <f>IF(Z92=0,"",RANK(Z92,Z$73:Z$145))</f>
        <v>19</v>
      </c>
      <c r="B92" s="125" t="s">
        <v>350</v>
      </c>
      <c r="C92" s="50">
        <v>19.3</v>
      </c>
      <c r="D92" s="258" t="s">
        <v>21</v>
      </c>
      <c r="E92" s="23"/>
      <c r="F92" s="50"/>
      <c r="G92" s="15"/>
      <c r="H92" s="16"/>
      <c r="I92" s="15"/>
      <c r="J92" s="16">
        <v>5</v>
      </c>
      <c r="K92" s="190">
        <v>15</v>
      </c>
      <c r="L92" s="14">
        <v>9</v>
      </c>
      <c r="M92" s="15"/>
      <c r="N92" s="14"/>
      <c r="O92" s="15"/>
      <c r="P92" s="50"/>
      <c r="Q92" s="23"/>
      <c r="R92" s="14"/>
      <c r="S92" s="23"/>
      <c r="T92" s="14"/>
      <c r="U92" s="23">
        <v>10</v>
      </c>
      <c r="V92" s="14"/>
      <c r="W92" s="23"/>
      <c r="X92" s="14"/>
      <c r="Y92" s="23"/>
      <c r="Z92" s="113">
        <f>IF(SUM(E92:Y92)=0,0,SUM(E92:Y92))</f>
        <v>39</v>
      </c>
      <c r="AA92" s="69"/>
      <c r="AB92" s="65">
        <f>IF(BA92=0,"",RANK(BA92,BA$73:BA$145))</f>
        <v>20</v>
      </c>
      <c r="AC92" s="125" t="s">
        <v>262</v>
      </c>
      <c r="AD92" s="198">
        <v>18</v>
      </c>
      <c r="AE92" s="258" t="s">
        <v>7</v>
      </c>
      <c r="AF92" s="179"/>
      <c r="AG92" s="182">
        <v>2</v>
      </c>
      <c r="AH92" s="183"/>
      <c r="AI92" s="184"/>
      <c r="AJ92" s="183"/>
      <c r="AK92" s="184"/>
      <c r="AL92" s="183"/>
      <c r="AM92" s="180">
        <v>6</v>
      </c>
      <c r="AN92" s="183"/>
      <c r="AO92" s="180"/>
      <c r="AP92" s="15"/>
      <c r="AQ92" s="182"/>
      <c r="AR92" s="179"/>
      <c r="AS92" s="180"/>
      <c r="AT92" s="191">
        <v>15</v>
      </c>
      <c r="AU92" s="180"/>
      <c r="AV92" s="179"/>
      <c r="AW92" s="180">
        <v>8</v>
      </c>
      <c r="AX92" s="179"/>
      <c r="AY92" s="180"/>
      <c r="AZ92" s="23"/>
      <c r="BA92" s="113">
        <f>IF(SUM(AF92:AZ92)=0,0,SUM(AF92:AZ92))</f>
        <v>31</v>
      </c>
    </row>
    <row r="93" spans="1:53" x14ac:dyDescent="0.25">
      <c r="A93" s="65">
        <f>IF(Z93=0,"",RANK(Z93,Z$73:Z$145))</f>
        <v>21</v>
      </c>
      <c r="B93" s="125" t="s">
        <v>264</v>
      </c>
      <c r="C93" s="50">
        <v>19.7</v>
      </c>
      <c r="D93" s="258" t="s">
        <v>47</v>
      </c>
      <c r="E93" s="23"/>
      <c r="F93" s="178">
        <v>15</v>
      </c>
      <c r="G93" s="15"/>
      <c r="H93" s="16"/>
      <c r="I93" s="15"/>
      <c r="J93" s="16"/>
      <c r="K93" s="15"/>
      <c r="L93" s="188">
        <v>11</v>
      </c>
      <c r="M93" s="15"/>
      <c r="N93" s="14"/>
      <c r="O93" s="209">
        <v>10</v>
      </c>
      <c r="P93" s="50"/>
      <c r="Q93" s="23"/>
      <c r="R93" s="14"/>
      <c r="S93" s="23"/>
      <c r="T93" s="14"/>
      <c r="U93" s="23"/>
      <c r="V93" s="14"/>
      <c r="W93" s="23"/>
      <c r="X93" s="14"/>
      <c r="Y93" s="23"/>
      <c r="Z93" s="113">
        <f>IF(SUM(E93:Y93)=0,0,SUM(E93:Y93))</f>
        <v>36</v>
      </c>
      <c r="AA93" s="69"/>
      <c r="AB93" s="65">
        <f>IF(BA93=0,"",RANK(BA93,BA$73:BA$145))</f>
        <v>20</v>
      </c>
      <c r="AC93" s="125" t="s">
        <v>271</v>
      </c>
      <c r="AD93" s="198">
        <v>18.100000000000001</v>
      </c>
      <c r="AE93" s="258" t="s">
        <v>7</v>
      </c>
      <c r="AF93" s="179"/>
      <c r="AG93" s="182"/>
      <c r="AH93" s="191">
        <v>15</v>
      </c>
      <c r="AI93" s="184"/>
      <c r="AJ93" s="183"/>
      <c r="AK93" s="184"/>
      <c r="AL93" s="183"/>
      <c r="AM93" s="180">
        <v>12</v>
      </c>
      <c r="AN93" s="183"/>
      <c r="AO93" s="180"/>
      <c r="AP93" s="15">
        <v>4</v>
      </c>
      <c r="AQ93" s="182"/>
      <c r="AR93" s="179"/>
      <c r="AS93" s="180"/>
      <c r="AT93" s="179"/>
      <c r="AU93" s="180"/>
      <c r="AV93" s="179"/>
      <c r="AW93" s="180"/>
      <c r="AX93" s="179"/>
      <c r="AY93" s="180"/>
      <c r="AZ93" s="23"/>
      <c r="BA93" s="113">
        <f>IF(SUM(AF93:AZ93)=0,0,SUM(AF93:AZ93))</f>
        <v>31</v>
      </c>
    </row>
    <row r="94" spans="1:53" x14ac:dyDescent="0.25">
      <c r="A94" s="65">
        <f>IF(Z94=0,"",RANK(Z94,Z$73:Z$145))</f>
        <v>22</v>
      </c>
      <c r="B94" s="125" t="s">
        <v>305</v>
      </c>
      <c r="C94" s="50">
        <v>22.5</v>
      </c>
      <c r="D94" s="258" t="s">
        <v>55</v>
      </c>
      <c r="E94" s="23"/>
      <c r="F94" s="50"/>
      <c r="G94" s="15"/>
      <c r="H94" s="16"/>
      <c r="I94" s="15"/>
      <c r="J94" s="16">
        <v>2</v>
      </c>
      <c r="K94" s="15"/>
      <c r="L94" s="14">
        <v>2</v>
      </c>
      <c r="M94" s="15"/>
      <c r="N94" s="14">
        <v>7</v>
      </c>
      <c r="O94" s="15"/>
      <c r="P94" s="50">
        <v>6</v>
      </c>
      <c r="Q94" s="23">
        <v>7</v>
      </c>
      <c r="R94" s="14">
        <v>4</v>
      </c>
      <c r="S94" s="23"/>
      <c r="T94" s="14">
        <v>5</v>
      </c>
      <c r="U94" s="23"/>
      <c r="V94" s="14">
        <v>2</v>
      </c>
      <c r="W94" s="23"/>
      <c r="X94" s="14"/>
      <c r="Y94" s="23"/>
      <c r="Z94" s="113">
        <f>IF(SUM(E94:Y94)=0,0,SUM(E94:Y94))</f>
        <v>35</v>
      </c>
      <c r="AA94" s="69"/>
      <c r="AB94" s="65">
        <f>IF(BA94=0,"",RANK(BA94,BA$73:BA$145))</f>
        <v>22</v>
      </c>
      <c r="AC94" s="125" t="s">
        <v>350</v>
      </c>
      <c r="AD94" s="50">
        <v>19.3</v>
      </c>
      <c r="AE94" s="258" t="s">
        <v>21</v>
      </c>
      <c r="AF94" s="179"/>
      <c r="AG94" s="182"/>
      <c r="AH94" s="183"/>
      <c r="AI94" s="184"/>
      <c r="AJ94" s="183"/>
      <c r="AK94" s="184"/>
      <c r="AL94" s="191">
        <v>15</v>
      </c>
      <c r="AM94" s="180">
        <v>9</v>
      </c>
      <c r="AN94" s="183"/>
      <c r="AO94" s="180"/>
      <c r="AP94" s="15"/>
      <c r="AQ94" s="182"/>
      <c r="AR94" s="179"/>
      <c r="AS94" s="180"/>
      <c r="AT94" s="179"/>
      <c r="AU94" s="180"/>
      <c r="AV94" s="179">
        <v>5</v>
      </c>
      <c r="AW94" s="180"/>
      <c r="AX94" s="179"/>
      <c r="AY94" s="180"/>
      <c r="AZ94" s="23"/>
      <c r="BA94" s="113">
        <f>IF(SUM(AF94:AZ94)=0,0,SUM(AF94:AZ94))</f>
        <v>29</v>
      </c>
    </row>
    <row r="95" spans="1:53" x14ac:dyDescent="0.25">
      <c r="A95" s="65">
        <f>IF(Z95=0,"",RANK(Z95,Z$73:Z$145))</f>
        <v>22</v>
      </c>
      <c r="B95" s="125" t="s">
        <v>271</v>
      </c>
      <c r="C95" s="198">
        <v>19.2</v>
      </c>
      <c r="D95" s="258" t="s">
        <v>7</v>
      </c>
      <c r="E95" s="23"/>
      <c r="F95" s="50"/>
      <c r="G95" s="15">
        <v>9</v>
      </c>
      <c r="H95" s="16"/>
      <c r="I95" s="15"/>
      <c r="J95" s="16"/>
      <c r="K95" s="15"/>
      <c r="L95" s="14">
        <v>4</v>
      </c>
      <c r="M95" s="15"/>
      <c r="N95" s="14"/>
      <c r="O95" s="15">
        <v>6</v>
      </c>
      <c r="P95" s="50">
        <v>3</v>
      </c>
      <c r="Q95" s="23">
        <v>10</v>
      </c>
      <c r="R95" s="14"/>
      <c r="S95" s="23"/>
      <c r="T95" s="14">
        <v>3</v>
      </c>
      <c r="U95" s="23"/>
      <c r="V95" s="14"/>
      <c r="W95" s="23"/>
      <c r="X95" s="14"/>
      <c r="Y95" s="23"/>
      <c r="Z95" s="113">
        <f>IF(SUM(E95:Y95)=0,0,SUM(E95:Y95))</f>
        <v>35</v>
      </c>
      <c r="AA95" s="69"/>
      <c r="AB95" s="65">
        <f>IF(BA95=0,"",RANK(BA95,BA$73:BA$145))</f>
        <v>23</v>
      </c>
      <c r="AC95" s="125" t="s">
        <v>317</v>
      </c>
      <c r="AD95" s="50">
        <v>19.3</v>
      </c>
      <c r="AE95" s="258" t="s">
        <v>46</v>
      </c>
      <c r="AF95" s="179"/>
      <c r="AG95" s="182"/>
      <c r="AH95" s="183"/>
      <c r="AI95" s="184">
        <v>6</v>
      </c>
      <c r="AJ95" s="183"/>
      <c r="AK95" s="184"/>
      <c r="AL95" s="183">
        <v>9</v>
      </c>
      <c r="AM95" s="180"/>
      <c r="AN95" s="183"/>
      <c r="AO95" s="180"/>
      <c r="AP95" s="15">
        <v>7</v>
      </c>
      <c r="AQ95" s="182"/>
      <c r="AR95" s="179"/>
      <c r="AS95" s="180">
        <v>1</v>
      </c>
      <c r="AT95" s="179">
        <v>1</v>
      </c>
      <c r="AU95" s="180">
        <v>4</v>
      </c>
      <c r="AV95" s="179"/>
      <c r="AW95" s="180"/>
      <c r="AX95" s="179"/>
      <c r="AY95" s="180"/>
      <c r="AZ95" s="23"/>
      <c r="BA95" s="113">
        <f>IF(SUM(AF95:AZ95)=0,0,SUM(AF95:AZ95))</f>
        <v>28</v>
      </c>
    </row>
    <row r="96" spans="1:53" x14ac:dyDescent="0.25">
      <c r="A96" s="65">
        <f>IF(Z96=0,"",RANK(Z96,Z$73:Z$145))</f>
        <v>24</v>
      </c>
      <c r="B96" s="125" t="s">
        <v>256</v>
      </c>
      <c r="C96" s="50">
        <v>19.5</v>
      </c>
      <c r="D96" s="258" t="s">
        <v>57</v>
      </c>
      <c r="E96" s="23"/>
      <c r="F96" s="50"/>
      <c r="G96" s="15"/>
      <c r="H96" s="16"/>
      <c r="I96" s="15">
        <v>6</v>
      </c>
      <c r="J96" s="16"/>
      <c r="K96" s="195">
        <v>5</v>
      </c>
      <c r="L96" s="14"/>
      <c r="M96" s="15"/>
      <c r="N96" s="14"/>
      <c r="O96" s="15">
        <v>4</v>
      </c>
      <c r="P96" s="50">
        <v>1</v>
      </c>
      <c r="Q96" s="23"/>
      <c r="R96" s="14">
        <v>10</v>
      </c>
      <c r="S96" s="23"/>
      <c r="T96" s="14">
        <v>7</v>
      </c>
      <c r="U96" s="23"/>
      <c r="V96" s="14"/>
      <c r="W96" s="23"/>
      <c r="X96" s="14"/>
      <c r="Y96" s="23"/>
      <c r="Z96" s="113">
        <f>IF(SUM(E96:Y96)=0,0,SUM(E96:Y96))</f>
        <v>33</v>
      </c>
      <c r="AA96" s="69"/>
      <c r="AB96" s="65">
        <f>IF(BA96=0,"",RANK(BA96,BA$73:BA$145))</f>
        <v>23</v>
      </c>
      <c r="AC96" s="125" t="s">
        <v>87</v>
      </c>
      <c r="AD96" s="50">
        <v>20.100000000000001</v>
      </c>
      <c r="AE96" s="258" t="s">
        <v>7</v>
      </c>
      <c r="AF96" s="179"/>
      <c r="AG96" s="182"/>
      <c r="AH96" s="183"/>
      <c r="AI96" s="184"/>
      <c r="AJ96" s="183"/>
      <c r="AK96" s="184">
        <v>7</v>
      </c>
      <c r="AL96" s="183"/>
      <c r="AM96" s="180"/>
      <c r="AN96" s="183">
        <v>10</v>
      </c>
      <c r="AO96" s="180"/>
      <c r="AP96" s="15"/>
      <c r="AQ96" s="182"/>
      <c r="AR96" s="179"/>
      <c r="AS96" s="180"/>
      <c r="AT96" s="179"/>
      <c r="AU96" s="180">
        <v>4</v>
      </c>
      <c r="AV96" s="179">
        <v>7</v>
      </c>
      <c r="AW96" s="180"/>
      <c r="AX96" s="179"/>
      <c r="AY96" s="180"/>
      <c r="AZ96" s="23"/>
      <c r="BA96" s="113">
        <f>IF(SUM(AF96:AZ96)=0,0,SUM(AF96:AZ96))</f>
        <v>28</v>
      </c>
    </row>
    <row r="97" spans="1:53" x14ac:dyDescent="0.25">
      <c r="A97" s="65">
        <f>IF(Z97=0,"",RANK(Z97,Z$73:Z$145))</f>
        <v>25</v>
      </c>
      <c r="B97" s="125" t="s">
        <v>327</v>
      </c>
      <c r="C97" s="50">
        <v>23.2</v>
      </c>
      <c r="D97" s="258" t="s">
        <v>48</v>
      </c>
      <c r="E97" s="23"/>
      <c r="F97" s="50"/>
      <c r="G97" s="15"/>
      <c r="H97" s="16"/>
      <c r="I97" s="15">
        <v>3</v>
      </c>
      <c r="J97" s="16"/>
      <c r="K97" s="15"/>
      <c r="L97" s="188">
        <v>5</v>
      </c>
      <c r="M97" s="15"/>
      <c r="N97" s="14"/>
      <c r="O97" s="15"/>
      <c r="P97" s="50"/>
      <c r="Q97" s="23"/>
      <c r="R97" s="14">
        <v>8</v>
      </c>
      <c r="S97" s="23"/>
      <c r="T97" s="200">
        <v>15</v>
      </c>
      <c r="U97" s="23"/>
      <c r="V97" s="14"/>
      <c r="W97" s="23"/>
      <c r="X97" s="14"/>
      <c r="Y97" s="23"/>
      <c r="Z97" s="113">
        <f>IF(SUM(E97:Y97)=0,0,SUM(E97:Y97))</f>
        <v>31</v>
      </c>
      <c r="AA97" s="69"/>
      <c r="AB97" s="65">
        <f>IF(BA97=0,"",RANK(BA97,BA$73:BA$145))</f>
        <v>23</v>
      </c>
      <c r="AC97" s="125" t="s">
        <v>175</v>
      </c>
      <c r="AD97" s="187">
        <v>23</v>
      </c>
      <c r="AE97" s="258" t="s">
        <v>46</v>
      </c>
      <c r="AF97" s="179"/>
      <c r="AG97" s="182"/>
      <c r="AH97" s="183"/>
      <c r="AI97" s="184">
        <v>10</v>
      </c>
      <c r="AJ97" s="183">
        <v>1</v>
      </c>
      <c r="AK97" s="184"/>
      <c r="AL97" s="183"/>
      <c r="AM97" s="180">
        <v>7</v>
      </c>
      <c r="AN97" s="183"/>
      <c r="AO97" s="180"/>
      <c r="AP97" s="15"/>
      <c r="AQ97" s="182"/>
      <c r="AR97" s="179"/>
      <c r="AS97" s="180"/>
      <c r="AT97" s="179">
        <v>10</v>
      </c>
      <c r="AU97" s="180"/>
      <c r="AV97" s="179"/>
      <c r="AW97" s="180"/>
      <c r="AX97" s="179"/>
      <c r="AY97" s="180"/>
      <c r="AZ97" s="23"/>
      <c r="BA97" s="113">
        <f>IF(SUM(AF97:AZ97)=0,0,SUM(AF97:AZ97))</f>
        <v>28</v>
      </c>
    </row>
    <row r="98" spans="1:53" x14ac:dyDescent="0.25">
      <c r="A98" s="65">
        <f>IF(Z98=0,"",RANK(Z98,Z$73:Z$145))</f>
        <v>25</v>
      </c>
      <c r="B98" s="125" t="s">
        <v>304</v>
      </c>
      <c r="C98" s="50">
        <v>21.1</v>
      </c>
      <c r="D98" s="258" t="s">
        <v>32</v>
      </c>
      <c r="E98" s="23"/>
      <c r="F98" s="50"/>
      <c r="G98" s="15"/>
      <c r="H98" s="16"/>
      <c r="I98" s="15">
        <v>8</v>
      </c>
      <c r="J98" s="16"/>
      <c r="K98" s="15"/>
      <c r="L98" s="14"/>
      <c r="M98" s="15"/>
      <c r="N98" s="14"/>
      <c r="O98" s="183"/>
      <c r="P98" s="50">
        <v>6</v>
      </c>
      <c r="Q98" s="23"/>
      <c r="R98" s="14"/>
      <c r="S98" s="23">
        <v>7</v>
      </c>
      <c r="T98" s="14"/>
      <c r="U98" s="187">
        <v>10</v>
      </c>
      <c r="V98" s="14"/>
      <c r="W98" s="23"/>
      <c r="X98" s="14"/>
      <c r="Y98" s="23"/>
      <c r="Z98" s="113">
        <f>IF(SUM(E98:Y98)=0,0,SUM(E98:Y98))</f>
        <v>31</v>
      </c>
      <c r="AA98" s="69"/>
      <c r="AB98" s="65">
        <f>IF(BA98=0,"",RANK(BA98,BA$73:BA$145))</f>
        <v>23</v>
      </c>
      <c r="AC98" s="125" t="s">
        <v>183</v>
      </c>
      <c r="AD98" s="187">
        <v>24.6</v>
      </c>
      <c r="AE98" s="258" t="s">
        <v>47</v>
      </c>
      <c r="AF98" s="179"/>
      <c r="AG98" s="182"/>
      <c r="AH98" s="183"/>
      <c r="AI98" s="184"/>
      <c r="AJ98" s="183"/>
      <c r="AK98" s="184"/>
      <c r="AL98" s="183">
        <v>4</v>
      </c>
      <c r="AM98" s="180">
        <v>8</v>
      </c>
      <c r="AN98" s="183"/>
      <c r="AO98" s="180"/>
      <c r="AP98" s="15"/>
      <c r="AQ98" s="182"/>
      <c r="AR98" s="218">
        <v>15</v>
      </c>
      <c r="AS98" s="180"/>
      <c r="AT98" s="179">
        <v>1</v>
      </c>
      <c r="AU98" s="180"/>
      <c r="AV98" s="179"/>
      <c r="AW98" s="180"/>
      <c r="AX98" s="179"/>
      <c r="AY98" s="180"/>
      <c r="AZ98" s="23"/>
      <c r="BA98" s="113">
        <f>IF(SUM(AF98:AZ98)=0,0,SUM(AF98:AZ98))</f>
        <v>28</v>
      </c>
    </row>
    <row r="99" spans="1:53" x14ac:dyDescent="0.25">
      <c r="A99" s="65">
        <f>IF(Z99=0,"",RANK(Z99,Z$73:Z$145))</f>
        <v>27</v>
      </c>
      <c r="B99" s="125" t="s">
        <v>213</v>
      </c>
      <c r="C99" s="198">
        <v>19.399999999999999</v>
      </c>
      <c r="D99" s="258" t="s">
        <v>42</v>
      </c>
      <c r="E99" s="23"/>
      <c r="F99" s="50"/>
      <c r="G99" s="15"/>
      <c r="H99" s="16">
        <v>7</v>
      </c>
      <c r="I99" s="15">
        <v>3</v>
      </c>
      <c r="J99" s="16"/>
      <c r="K99" s="15"/>
      <c r="L99" s="14"/>
      <c r="M99" s="15"/>
      <c r="N99" s="14"/>
      <c r="O99" s="15">
        <v>3</v>
      </c>
      <c r="P99" s="50"/>
      <c r="Q99" s="23">
        <v>15</v>
      </c>
      <c r="R99" s="14"/>
      <c r="S99" s="23"/>
      <c r="T99" s="14"/>
      <c r="U99" s="23">
        <v>2</v>
      </c>
      <c r="V99" s="14"/>
      <c r="W99" s="23"/>
      <c r="X99" s="14"/>
      <c r="Y99" s="23"/>
      <c r="Z99" s="113">
        <f>IF(SUM(E99:Y99)=0,0,SUM(E99:Y99))</f>
        <v>30</v>
      </c>
      <c r="AA99" s="69"/>
      <c r="AB99" s="65">
        <f>IF(BA99=0,"",RANK(BA99,BA$73:BA$145))</f>
        <v>27</v>
      </c>
      <c r="AC99" s="125" t="s">
        <v>158</v>
      </c>
      <c r="AD99" s="50">
        <v>19.2</v>
      </c>
      <c r="AE99" s="258" t="s">
        <v>46</v>
      </c>
      <c r="AF99" s="179"/>
      <c r="AG99" s="182"/>
      <c r="AH99" s="183"/>
      <c r="AI99" s="184">
        <v>12</v>
      </c>
      <c r="AJ99" s="183"/>
      <c r="AK99" s="184"/>
      <c r="AL99" s="183"/>
      <c r="AM99" s="180"/>
      <c r="AN99" s="183">
        <v>5</v>
      </c>
      <c r="AO99" s="180"/>
      <c r="AP99" s="15"/>
      <c r="AQ99" s="182"/>
      <c r="AR99" s="179"/>
      <c r="AS99" s="180">
        <v>3</v>
      </c>
      <c r="AT99" s="179"/>
      <c r="AU99" s="180"/>
      <c r="AV99" s="179">
        <v>5</v>
      </c>
      <c r="AW99" s="180">
        <v>2</v>
      </c>
      <c r="AX99" s="179"/>
      <c r="AY99" s="180"/>
      <c r="AZ99" s="23"/>
      <c r="BA99" s="113">
        <f>IF(SUM(AF99:AZ99)=0,0,SUM(AF99:AZ99))</f>
        <v>27</v>
      </c>
    </row>
    <row r="100" spans="1:53" ht="15" customHeight="1" x14ac:dyDescent="0.25">
      <c r="A100" s="65">
        <f>IF(Z100=0,"",RANK(Z100,Z$73:Z$145))</f>
        <v>27</v>
      </c>
      <c r="B100" s="125" t="s">
        <v>129</v>
      </c>
      <c r="C100" s="198">
        <v>19.3</v>
      </c>
      <c r="D100" s="258" t="s">
        <v>45</v>
      </c>
      <c r="E100" s="23"/>
      <c r="F100" s="50">
        <v>8</v>
      </c>
      <c r="G100" s="15"/>
      <c r="H100" s="16"/>
      <c r="I100" s="15"/>
      <c r="J100" s="16"/>
      <c r="K100" s="194">
        <v>10</v>
      </c>
      <c r="L100" s="14"/>
      <c r="M100" s="15"/>
      <c r="N100" s="14"/>
      <c r="O100" s="15"/>
      <c r="P100" s="50"/>
      <c r="Q100" s="23">
        <v>12</v>
      </c>
      <c r="R100" s="14"/>
      <c r="S100" s="23"/>
      <c r="T100" s="14"/>
      <c r="U100" s="23"/>
      <c r="V100" s="14"/>
      <c r="W100" s="23"/>
      <c r="X100" s="14"/>
      <c r="Y100" s="23"/>
      <c r="Z100" s="113">
        <f>IF(SUM(E100:Y100)=0,0,SUM(E100:Y100))</f>
        <v>30</v>
      </c>
      <c r="AA100" s="69"/>
      <c r="AB100" s="65">
        <f>IF(BA100=0,"",RANK(BA100,BA$73:BA$145))</f>
        <v>28</v>
      </c>
      <c r="AC100" s="125" t="s">
        <v>351</v>
      </c>
      <c r="AD100" s="50">
        <v>24.2</v>
      </c>
      <c r="AE100" s="258" t="s">
        <v>7</v>
      </c>
      <c r="AF100" s="179"/>
      <c r="AG100" s="182"/>
      <c r="AH100" s="183"/>
      <c r="AI100" s="184"/>
      <c r="AJ100" s="183"/>
      <c r="AK100" s="184"/>
      <c r="AL100" s="183"/>
      <c r="AM100" s="180"/>
      <c r="AN100" s="183"/>
      <c r="AO100" s="180"/>
      <c r="AP100" s="15"/>
      <c r="AQ100" s="182"/>
      <c r="AR100" s="179"/>
      <c r="AS100" s="180"/>
      <c r="AT100" s="179">
        <v>10</v>
      </c>
      <c r="AU100" s="180"/>
      <c r="AV100" s="179"/>
      <c r="AW100" s="201">
        <v>15</v>
      </c>
      <c r="AX100" s="179"/>
      <c r="AY100" s="180"/>
      <c r="AZ100" s="23"/>
      <c r="BA100" s="113">
        <f>IF(SUM(AF100:AZ100)=0,0,SUM(AF100:AZ100))</f>
        <v>25</v>
      </c>
    </row>
    <row r="101" spans="1:53" x14ac:dyDescent="0.25">
      <c r="A101" s="65">
        <f>IF(Z101=0,"",RANK(Z101,Z$73:Z$145))</f>
        <v>29</v>
      </c>
      <c r="B101" s="125" t="s">
        <v>254</v>
      </c>
      <c r="C101" s="50">
        <v>24.7</v>
      </c>
      <c r="D101" s="258" t="s">
        <v>7</v>
      </c>
      <c r="E101" s="23"/>
      <c r="F101" s="50"/>
      <c r="G101" s="195">
        <v>6</v>
      </c>
      <c r="H101" s="16"/>
      <c r="I101" s="15">
        <v>3</v>
      </c>
      <c r="J101" s="16"/>
      <c r="K101" s="15">
        <v>8</v>
      </c>
      <c r="L101" s="14"/>
      <c r="M101" s="15">
        <v>6</v>
      </c>
      <c r="N101" s="14"/>
      <c r="O101" s="15"/>
      <c r="P101" s="50"/>
      <c r="Q101" s="23"/>
      <c r="R101" s="14"/>
      <c r="S101" s="23"/>
      <c r="T101" s="14">
        <v>5</v>
      </c>
      <c r="U101" s="23"/>
      <c r="V101" s="14"/>
      <c r="W101" s="23"/>
      <c r="X101" s="14"/>
      <c r="Y101" s="23"/>
      <c r="Z101" s="113">
        <f>IF(SUM(E101:Y101)=0,0,SUM(E101:Y101))</f>
        <v>28</v>
      </c>
      <c r="AA101" s="69"/>
      <c r="AB101" s="65">
        <f>IF(BA101=0,"",RANK(BA101,BA$73:BA$145))</f>
        <v>29</v>
      </c>
      <c r="AC101" s="125" t="s">
        <v>151</v>
      </c>
      <c r="AD101" s="50">
        <v>24.1</v>
      </c>
      <c r="AE101" s="258" t="s">
        <v>43</v>
      </c>
      <c r="AF101" s="179"/>
      <c r="AG101" s="182"/>
      <c r="AH101" s="183"/>
      <c r="AI101" s="184"/>
      <c r="AJ101" s="183"/>
      <c r="AK101" s="184"/>
      <c r="AL101" s="183"/>
      <c r="AM101" s="180"/>
      <c r="AN101" s="183">
        <v>2</v>
      </c>
      <c r="AO101" s="180"/>
      <c r="AP101" s="15"/>
      <c r="AQ101" s="182"/>
      <c r="AR101" s="179">
        <v>6</v>
      </c>
      <c r="AS101" s="180"/>
      <c r="AT101" s="218">
        <v>15</v>
      </c>
      <c r="AU101" s="180"/>
      <c r="AV101" s="179"/>
      <c r="AW101" s="180"/>
      <c r="AX101" s="179"/>
      <c r="AY101" s="180"/>
      <c r="AZ101" s="23"/>
      <c r="BA101" s="113">
        <f>IF(SUM(AF101:AZ101)=0,0,SUM(AF101:AZ101))</f>
        <v>23</v>
      </c>
    </row>
    <row r="102" spans="1:53" x14ac:dyDescent="0.25">
      <c r="A102" s="65">
        <f>IF(Z102=0,"",RANK(Z102,Z$73:Z$145))</f>
        <v>30</v>
      </c>
      <c r="B102" s="125" t="s">
        <v>252</v>
      </c>
      <c r="C102" s="50">
        <v>20.7</v>
      </c>
      <c r="D102" s="258" t="s">
        <v>46</v>
      </c>
      <c r="E102" s="23"/>
      <c r="F102" s="50"/>
      <c r="G102" s="15"/>
      <c r="H102" s="16"/>
      <c r="I102" s="15"/>
      <c r="J102" s="16">
        <v>2</v>
      </c>
      <c r="K102" s="15"/>
      <c r="L102" s="14"/>
      <c r="M102" s="15"/>
      <c r="N102" s="14"/>
      <c r="O102" s="15">
        <v>10</v>
      </c>
      <c r="P102" s="50"/>
      <c r="Q102" s="188">
        <v>5</v>
      </c>
      <c r="R102" s="14"/>
      <c r="S102" s="23"/>
      <c r="T102" s="14">
        <v>3</v>
      </c>
      <c r="U102" s="23">
        <v>7</v>
      </c>
      <c r="V102" s="14"/>
      <c r="W102" s="23"/>
      <c r="X102" s="14"/>
      <c r="Y102" s="23"/>
      <c r="Z102" s="113">
        <f>IF(SUM(E102:Y102)=0,0,SUM(E102:Y102))</f>
        <v>27</v>
      </c>
      <c r="AA102" s="69"/>
      <c r="AB102" s="65">
        <f>IF(BA102=0,"",RANK(BA102,BA$73:BA$145))</f>
        <v>30</v>
      </c>
      <c r="AC102" s="125" t="s">
        <v>154</v>
      </c>
      <c r="AD102" s="50">
        <v>20.2</v>
      </c>
      <c r="AE102" s="258" t="s">
        <v>6</v>
      </c>
      <c r="AF102" s="179"/>
      <c r="AG102" s="182"/>
      <c r="AH102" s="183"/>
      <c r="AI102" s="184"/>
      <c r="AJ102" s="183">
        <v>8</v>
      </c>
      <c r="AK102" s="184"/>
      <c r="AL102" s="183">
        <v>2</v>
      </c>
      <c r="AM102" s="180"/>
      <c r="AN102" s="183"/>
      <c r="AO102" s="180"/>
      <c r="AP102" s="15"/>
      <c r="AQ102" s="182">
        <v>10</v>
      </c>
      <c r="AR102" s="179"/>
      <c r="AS102" s="14"/>
      <c r="AT102" s="179"/>
      <c r="AU102" s="180"/>
      <c r="AV102" s="179"/>
      <c r="AW102" s="180"/>
      <c r="AX102" s="179"/>
      <c r="AY102" s="180"/>
      <c r="AZ102" s="23"/>
      <c r="BA102" s="113">
        <f>IF(SUM(AF102:AZ102)=0,0,SUM(AF102:AZ102))</f>
        <v>20</v>
      </c>
    </row>
    <row r="103" spans="1:53" x14ac:dyDescent="0.25">
      <c r="A103" s="65">
        <f>IF(Z103=0,"",RANK(Z103,Z$73:Z$145))</f>
        <v>30</v>
      </c>
      <c r="B103" s="125" t="s">
        <v>87</v>
      </c>
      <c r="C103" s="50">
        <v>20.100000000000001</v>
      </c>
      <c r="D103" s="258" t="s">
        <v>7</v>
      </c>
      <c r="E103" s="23"/>
      <c r="F103" s="50"/>
      <c r="G103" s="15"/>
      <c r="H103" s="16"/>
      <c r="I103" s="15"/>
      <c r="J103" s="16">
        <v>8</v>
      </c>
      <c r="K103" s="15"/>
      <c r="L103" s="14"/>
      <c r="M103" s="15">
        <v>9</v>
      </c>
      <c r="N103" s="14"/>
      <c r="O103" s="15"/>
      <c r="P103" s="50"/>
      <c r="Q103" s="23"/>
      <c r="R103" s="14"/>
      <c r="S103" s="23"/>
      <c r="T103" s="14">
        <v>3</v>
      </c>
      <c r="U103" s="23">
        <v>7</v>
      </c>
      <c r="V103" s="14"/>
      <c r="W103" s="23"/>
      <c r="X103" s="14"/>
      <c r="Y103" s="23"/>
      <c r="Z103" s="113">
        <f>IF(SUM(E103:Y103)=0,0,SUM(E103:Y103))</f>
        <v>27</v>
      </c>
      <c r="AA103" s="69"/>
      <c r="AB103" s="65">
        <f>IF(BA103=0,"",RANK(BA103,BA$73:BA$145))</f>
        <v>30</v>
      </c>
      <c r="AC103" s="125" t="s">
        <v>153</v>
      </c>
      <c r="AD103" s="50">
        <v>23.5</v>
      </c>
      <c r="AE103" s="258" t="s">
        <v>57</v>
      </c>
      <c r="AF103" s="179"/>
      <c r="AG103" s="182"/>
      <c r="AH103" s="183"/>
      <c r="AI103" s="184"/>
      <c r="AJ103" s="183"/>
      <c r="AK103" s="184"/>
      <c r="AL103" s="183"/>
      <c r="AM103" s="180"/>
      <c r="AN103" s="183">
        <v>8</v>
      </c>
      <c r="AO103" s="180"/>
      <c r="AP103" s="15">
        <v>2</v>
      </c>
      <c r="AQ103" s="182"/>
      <c r="AR103" s="179"/>
      <c r="AS103" s="14">
        <v>3</v>
      </c>
      <c r="AT103" s="179"/>
      <c r="AU103" s="180"/>
      <c r="AV103" s="179"/>
      <c r="AW103" s="180">
        <v>7</v>
      </c>
      <c r="AX103" s="179"/>
      <c r="AY103" s="180"/>
      <c r="AZ103" s="23"/>
      <c r="BA103" s="113">
        <f>IF(SUM(AF103:AZ103)=0,0,SUM(AF103:AZ103))</f>
        <v>20</v>
      </c>
    </row>
    <row r="104" spans="1:53" x14ac:dyDescent="0.25">
      <c r="A104" s="65">
        <f>IF(Z104=0,"",RANK(Z104,Z$73:Z$145))</f>
        <v>30</v>
      </c>
      <c r="B104" s="125" t="s">
        <v>276</v>
      </c>
      <c r="C104" s="50">
        <v>19.8</v>
      </c>
      <c r="D104" s="258" t="s">
        <v>7</v>
      </c>
      <c r="E104" s="23"/>
      <c r="F104" s="50"/>
      <c r="G104" s="15">
        <v>10</v>
      </c>
      <c r="H104" s="16"/>
      <c r="I104" s="15"/>
      <c r="J104" s="16"/>
      <c r="K104" s="15">
        <v>2</v>
      </c>
      <c r="L104" s="14"/>
      <c r="M104" s="15"/>
      <c r="N104" s="14"/>
      <c r="O104" s="15"/>
      <c r="P104" s="178">
        <v>15</v>
      </c>
      <c r="Q104" s="23"/>
      <c r="R104" s="14"/>
      <c r="S104" s="23"/>
      <c r="T104" s="14"/>
      <c r="U104" s="23"/>
      <c r="V104" s="14"/>
      <c r="W104" s="23"/>
      <c r="X104" s="14"/>
      <c r="Y104" s="23"/>
      <c r="Z104" s="113">
        <f>IF(SUM(E104:Y104)=0,0,SUM(E104:Y104))</f>
        <v>27</v>
      </c>
      <c r="AA104" s="69"/>
      <c r="AB104" s="65">
        <f>IF(BA104=0,"",RANK(BA104,BA$73:BA$145))</f>
        <v>32</v>
      </c>
      <c r="AC104" s="125" t="s">
        <v>276</v>
      </c>
      <c r="AD104" s="50">
        <v>19.8</v>
      </c>
      <c r="AE104" s="258" t="s">
        <v>7</v>
      </c>
      <c r="AF104" s="179"/>
      <c r="AG104" s="182"/>
      <c r="AH104" s="183">
        <v>9</v>
      </c>
      <c r="AI104" s="184"/>
      <c r="AJ104" s="183"/>
      <c r="AK104" s="184"/>
      <c r="AL104" s="183"/>
      <c r="AM104" s="180"/>
      <c r="AN104" s="183"/>
      <c r="AO104" s="180"/>
      <c r="AP104" s="15"/>
      <c r="AQ104" s="182">
        <v>10</v>
      </c>
      <c r="AR104" s="179"/>
      <c r="AS104" s="180"/>
      <c r="AT104" s="179"/>
      <c r="AU104" s="180"/>
      <c r="AV104" s="179"/>
      <c r="AW104" s="180"/>
      <c r="AX104" s="179"/>
      <c r="AY104" s="180"/>
      <c r="AZ104" s="23"/>
      <c r="BA104" s="113">
        <f>IF(SUM(AF104:AZ104)=0,0,SUM(AF104:AZ104))</f>
        <v>19</v>
      </c>
    </row>
    <row r="105" spans="1:53" x14ac:dyDescent="0.25">
      <c r="A105" s="65">
        <f>IF(Z105=0,"",RANK(Z105,Z$73:Z$145))</f>
        <v>33</v>
      </c>
      <c r="B105" s="125" t="s">
        <v>149</v>
      </c>
      <c r="C105" s="50">
        <v>22.6</v>
      </c>
      <c r="D105" s="258" t="s">
        <v>7</v>
      </c>
      <c r="E105" s="23"/>
      <c r="F105" s="50"/>
      <c r="G105" s="15">
        <v>2</v>
      </c>
      <c r="H105" s="16"/>
      <c r="I105" s="15"/>
      <c r="J105" s="16"/>
      <c r="K105" s="15"/>
      <c r="L105" s="14">
        <v>9</v>
      </c>
      <c r="M105" s="15">
        <v>2</v>
      </c>
      <c r="N105" s="188">
        <v>6</v>
      </c>
      <c r="O105" s="15"/>
      <c r="P105" s="50"/>
      <c r="Q105" s="23"/>
      <c r="R105" s="14"/>
      <c r="S105" s="23">
        <v>2</v>
      </c>
      <c r="T105" s="14"/>
      <c r="U105" s="23">
        <v>3</v>
      </c>
      <c r="V105" s="14">
        <v>2</v>
      </c>
      <c r="W105" s="23"/>
      <c r="X105" s="14"/>
      <c r="Y105" s="23"/>
      <c r="Z105" s="113">
        <f>IF(SUM(E105:Y105)=0,0,SUM(E105:Y105))</f>
        <v>26</v>
      </c>
      <c r="AA105" s="69"/>
      <c r="AB105" s="65">
        <f>IF(BA105=0,"",RANK(BA105,BA$73:BA$145))</f>
        <v>33</v>
      </c>
      <c r="AC105" s="125" t="s">
        <v>264</v>
      </c>
      <c r="AD105" s="50">
        <v>19.7</v>
      </c>
      <c r="AE105" s="258" t="s">
        <v>47</v>
      </c>
      <c r="AF105" s="179"/>
      <c r="AG105" s="182">
        <v>12</v>
      </c>
      <c r="AH105" s="183"/>
      <c r="AI105" s="184"/>
      <c r="AJ105" s="183"/>
      <c r="AK105" s="184"/>
      <c r="AL105" s="183"/>
      <c r="AM105" s="180">
        <v>6</v>
      </c>
      <c r="AN105" s="183"/>
      <c r="AO105" s="180"/>
      <c r="AP105" s="15"/>
      <c r="AQ105" s="182"/>
      <c r="AR105" s="179"/>
      <c r="AS105" s="180"/>
      <c r="AT105" s="179"/>
      <c r="AU105" s="180"/>
      <c r="AV105" s="179"/>
      <c r="AW105" s="180"/>
      <c r="AX105" s="179"/>
      <c r="AY105" s="180"/>
      <c r="AZ105" s="23"/>
      <c r="BA105" s="113">
        <f>IF(SUM(AF105:AZ105)=0,0,SUM(AF105:AZ105))</f>
        <v>18</v>
      </c>
    </row>
    <row r="106" spans="1:53" x14ac:dyDescent="0.25">
      <c r="A106" s="65">
        <f>IF(Z106=0,"",RANK(Z106,Z$73:Z$145))</f>
        <v>34</v>
      </c>
      <c r="B106" s="125" t="s">
        <v>326</v>
      </c>
      <c r="C106" s="50">
        <v>18.399999999999999</v>
      </c>
      <c r="D106" s="258" t="s">
        <v>42</v>
      </c>
      <c r="E106" s="23"/>
      <c r="F106" s="50"/>
      <c r="G106" s="15"/>
      <c r="H106" s="16"/>
      <c r="I106" s="15">
        <v>6</v>
      </c>
      <c r="J106" s="16"/>
      <c r="K106" s="15"/>
      <c r="L106" s="14">
        <v>6</v>
      </c>
      <c r="M106" s="15"/>
      <c r="N106" s="14"/>
      <c r="O106" s="183"/>
      <c r="P106" s="50">
        <v>6</v>
      </c>
      <c r="Q106" s="23"/>
      <c r="R106" s="14"/>
      <c r="S106" s="23"/>
      <c r="T106" s="14"/>
      <c r="U106" s="23"/>
      <c r="V106" s="14">
        <v>6</v>
      </c>
      <c r="W106" s="23"/>
      <c r="X106" s="14"/>
      <c r="Y106" s="23"/>
      <c r="Z106" s="113">
        <f>IF(SUM(E106:Y106)=0,0,SUM(E106:Y106))</f>
        <v>24</v>
      </c>
      <c r="AA106" s="69"/>
      <c r="AB106" s="65">
        <f>IF(BA106=0,"",RANK(BA106,BA$73:BA$145))</f>
        <v>33</v>
      </c>
      <c r="AC106" s="125" t="s">
        <v>266</v>
      </c>
      <c r="AD106" s="50">
        <v>24.9</v>
      </c>
      <c r="AE106" s="258" t="s">
        <v>228</v>
      </c>
      <c r="AF106" s="23"/>
      <c r="AG106" s="50"/>
      <c r="AH106" s="15"/>
      <c r="AI106" s="16">
        <v>6</v>
      </c>
      <c r="AJ106" s="15"/>
      <c r="AK106" s="16">
        <v>12</v>
      </c>
      <c r="AL106" s="15"/>
      <c r="AM106" s="14"/>
      <c r="AN106" s="15"/>
      <c r="AO106" s="14"/>
      <c r="AP106" s="15"/>
      <c r="AQ106" s="50"/>
      <c r="AR106" s="23"/>
      <c r="AS106" s="14"/>
      <c r="AT106" s="23"/>
      <c r="AU106" s="14"/>
      <c r="AV106" s="23"/>
      <c r="AW106" s="14"/>
      <c r="AX106" s="23"/>
      <c r="AY106" s="14"/>
      <c r="AZ106" s="23"/>
      <c r="BA106" s="113">
        <f>IF(SUM(AF106:AZ106)=0,0,SUM(AF106:AZ106))</f>
        <v>18</v>
      </c>
    </row>
    <row r="107" spans="1:53" x14ac:dyDescent="0.25">
      <c r="A107" s="65">
        <f>IF(Z107=0,"",RANK(Z107,Z$73:Z$145))</f>
        <v>35</v>
      </c>
      <c r="B107" s="125" t="s">
        <v>123</v>
      </c>
      <c r="C107" s="50">
        <v>19.7</v>
      </c>
      <c r="D107" s="258" t="s">
        <v>46</v>
      </c>
      <c r="E107" s="23"/>
      <c r="F107" s="50"/>
      <c r="G107" s="15"/>
      <c r="H107" s="16">
        <v>3</v>
      </c>
      <c r="I107" s="15">
        <v>12</v>
      </c>
      <c r="J107" s="16"/>
      <c r="K107" s="15"/>
      <c r="L107" s="14"/>
      <c r="M107" s="15"/>
      <c r="N107" s="14"/>
      <c r="O107" s="15">
        <v>1</v>
      </c>
      <c r="P107" s="50"/>
      <c r="Q107" s="23"/>
      <c r="R107" s="14">
        <v>6</v>
      </c>
      <c r="S107" s="23"/>
      <c r="T107" s="14"/>
      <c r="U107" s="23"/>
      <c r="V107" s="14"/>
      <c r="W107" s="23"/>
      <c r="X107" s="14"/>
      <c r="Y107" s="23"/>
      <c r="Z107" s="113">
        <f>IF(SUM(E107:Y107)=0,0,SUM(E107:Y107))</f>
        <v>22</v>
      </c>
      <c r="AA107" s="69"/>
      <c r="AB107" s="65">
        <f>IF(BA107=0,"",RANK(BA107,BA$73:BA$145))</f>
        <v>35</v>
      </c>
      <c r="AC107" s="125" t="s">
        <v>265</v>
      </c>
      <c r="AD107" s="50">
        <v>18.3</v>
      </c>
      <c r="AE107" s="258" t="s">
        <v>7</v>
      </c>
      <c r="AF107" s="179"/>
      <c r="AG107" s="182"/>
      <c r="AH107" s="183"/>
      <c r="AI107" s="184"/>
      <c r="AJ107" s="183">
        <v>2</v>
      </c>
      <c r="AK107" s="184"/>
      <c r="AL107" s="183"/>
      <c r="AM107" s="180"/>
      <c r="AN107" s="183"/>
      <c r="AO107" s="201">
        <v>15</v>
      </c>
      <c r="AP107" s="15"/>
      <c r="AQ107" s="182"/>
      <c r="AR107" s="179"/>
      <c r="AS107" s="14"/>
      <c r="AT107" s="179"/>
      <c r="AU107" s="180"/>
      <c r="AV107" s="179"/>
      <c r="AW107" s="180"/>
      <c r="AX107" s="179"/>
      <c r="AY107" s="180"/>
      <c r="AZ107" s="23"/>
      <c r="BA107" s="113">
        <f>IF(SUM(AF107:AZ107)=0,0,SUM(AF107:AZ107))</f>
        <v>17</v>
      </c>
    </row>
    <row r="108" spans="1:53" x14ac:dyDescent="0.25">
      <c r="A108" s="65">
        <f>IF(Z108=0,"",RANK(Z108,Z$73:Z$145))</f>
        <v>35</v>
      </c>
      <c r="B108" s="125" t="s">
        <v>390</v>
      </c>
      <c r="C108" s="50">
        <v>18.7</v>
      </c>
      <c r="D108" s="258" t="s">
        <v>7</v>
      </c>
      <c r="E108" s="23"/>
      <c r="F108" s="50"/>
      <c r="G108" s="15"/>
      <c r="H108" s="16"/>
      <c r="I108" s="15"/>
      <c r="J108" s="16"/>
      <c r="K108" s="15"/>
      <c r="L108" s="14"/>
      <c r="M108" s="190">
        <v>15</v>
      </c>
      <c r="N108" s="14"/>
      <c r="O108" s="15"/>
      <c r="P108" s="50"/>
      <c r="Q108" s="23">
        <v>7</v>
      </c>
      <c r="R108" s="14"/>
      <c r="S108" s="23"/>
      <c r="T108" s="14"/>
      <c r="U108" s="23"/>
      <c r="V108" s="14"/>
      <c r="W108" s="23"/>
      <c r="X108" s="14"/>
      <c r="Y108" s="23"/>
      <c r="Z108" s="113">
        <f>IF(SUM(E108:Y108)=0,0,SUM(E108:Y108))</f>
        <v>22</v>
      </c>
      <c r="AA108" s="69"/>
      <c r="AB108" s="65">
        <f>IF(BA108=0,"",RANK(BA108,BA$73:BA$145))</f>
        <v>35</v>
      </c>
      <c r="AC108" s="125" t="s">
        <v>129</v>
      </c>
      <c r="AD108" s="198">
        <v>19.3</v>
      </c>
      <c r="AE108" s="258" t="s">
        <v>45</v>
      </c>
      <c r="AF108" s="179"/>
      <c r="AG108" s="182">
        <v>8</v>
      </c>
      <c r="AH108" s="183"/>
      <c r="AI108" s="184"/>
      <c r="AJ108" s="183"/>
      <c r="AK108" s="184"/>
      <c r="AL108" s="183"/>
      <c r="AM108" s="180"/>
      <c r="AN108" s="183"/>
      <c r="AO108" s="180"/>
      <c r="AP108" s="15"/>
      <c r="AQ108" s="182"/>
      <c r="AR108" s="179">
        <v>9</v>
      </c>
      <c r="AS108" s="180"/>
      <c r="AT108" s="179"/>
      <c r="AU108" s="180"/>
      <c r="AV108" s="179"/>
      <c r="AW108" s="180"/>
      <c r="AX108" s="179"/>
      <c r="AY108" s="180"/>
      <c r="AZ108" s="23"/>
      <c r="BA108" s="113">
        <f>IF(SUM(AF108:AZ108)=0,0,SUM(AF108:AZ108))</f>
        <v>17</v>
      </c>
    </row>
    <row r="109" spans="1:53" x14ac:dyDescent="0.25">
      <c r="A109" s="65">
        <f>IF(Z109=0,"",RANK(Z109,Z$73:Z$145))</f>
        <v>37</v>
      </c>
      <c r="B109" s="125" t="s">
        <v>258</v>
      </c>
      <c r="C109" s="50">
        <v>20.6</v>
      </c>
      <c r="D109" s="258" t="s">
        <v>42</v>
      </c>
      <c r="E109" s="23"/>
      <c r="F109" s="50">
        <v>3</v>
      </c>
      <c r="G109" s="15"/>
      <c r="H109" s="16"/>
      <c r="I109" s="15"/>
      <c r="J109" s="16"/>
      <c r="K109" s="15"/>
      <c r="L109" s="14">
        <v>2</v>
      </c>
      <c r="M109" s="15"/>
      <c r="N109" s="14"/>
      <c r="O109" s="15"/>
      <c r="P109" s="50"/>
      <c r="Q109" s="23">
        <v>7</v>
      </c>
      <c r="R109" s="14"/>
      <c r="S109" s="23">
        <v>9</v>
      </c>
      <c r="T109" s="14"/>
      <c r="U109" s="23"/>
      <c r="V109" s="14"/>
      <c r="W109" s="23"/>
      <c r="X109" s="14"/>
      <c r="Y109" s="23"/>
      <c r="Z109" s="113">
        <f>IF(SUM(E109:Y109)=0,0,SUM(E109:Y109))</f>
        <v>21</v>
      </c>
      <c r="AA109" s="69"/>
      <c r="AB109" s="65">
        <f>IF(BA109=0,"",RANK(BA109,BA$73:BA$145))</f>
        <v>35</v>
      </c>
      <c r="AC109" s="125" t="s">
        <v>123</v>
      </c>
      <c r="AD109" s="198">
        <v>19.7</v>
      </c>
      <c r="AE109" s="258" t="s">
        <v>46</v>
      </c>
      <c r="AF109" s="179"/>
      <c r="AG109" s="182">
        <v>1</v>
      </c>
      <c r="AH109" s="183"/>
      <c r="AI109" s="184"/>
      <c r="AJ109" s="183">
        <v>15</v>
      </c>
      <c r="AK109" s="184"/>
      <c r="AL109" s="183"/>
      <c r="AM109" s="180"/>
      <c r="AN109" s="183"/>
      <c r="AO109" s="180"/>
      <c r="AP109" s="15"/>
      <c r="AQ109" s="182"/>
      <c r="AR109" s="179"/>
      <c r="AS109" s="180">
        <v>1</v>
      </c>
      <c r="AT109" s="179"/>
      <c r="AU109" s="180"/>
      <c r="AV109" s="179"/>
      <c r="AW109" s="180"/>
      <c r="AX109" s="179"/>
      <c r="AY109" s="180"/>
      <c r="AZ109" s="23"/>
      <c r="BA109" s="113">
        <f>IF(SUM(AF109:AZ109)=0,0,SUM(AF109:AZ109))</f>
        <v>17</v>
      </c>
    </row>
    <row r="110" spans="1:53" x14ac:dyDescent="0.25">
      <c r="A110" s="65">
        <f>IF(Z110=0,"",RANK(Z110,Z$73:Z$145))</f>
        <v>38</v>
      </c>
      <c r="B110" s="125" t="s">
        <v>153</v>
      </c>
      <c r="C110" s="50">
        <v>23.1</v>
      </c>
      <c r="D110" s="258" t="s">
        <v>57</v>
      </c>
      <c r="E110" s="23"/>
      <c r="F110" s="50"/>
      <c r="G110" s="15"/>
      <c r="H110" s="16"/>
      <c r="I110" s="15"/>
      <c r="J110" s="16"/>
      <c r="K110" s="15"/>
      <c r="L110" s="14"/>
      <c r="M110" s="194">
        <v>12</v>
      </c>
      <c r="N110" s="14"/>
      <c r="O110" s="15">
        <v>4</v>
      </c>
      <c r="P110" s="50"/>
      <c r="Q110" s="23"/>
      <c r="R110" s="14">
        <v>4</v>
      </c>
      <c r="S110" s="23"/>
      <c r="T110" s="14"/>
      <c r="U110" s="23"/>
      <c r="V110" s="14"/>
      <c r="W110" s="23"/>
      <c r="X110" s="14"/>
      <c r="Y110" s="23"/>
      <c r="Z110" s="113">
        <f>IF(SUM(E110:Y110)=0,0,SUM(E110:Y110))</f>
        <v>20</v>
      </c>
      <c r="AA110" s="69"/>
      <c r="AB110" s="65">
        <f>IF(BA110=0,"",RANK(BA110,BA$73:BA$145))</f>
        <v>38</v>
      </c>
      <c r="AC110" s="125" t="s">
        <v>280</v>
      </c>
      <c r="AD110" s="50">
        <v>20.399999999999999</v>
      </c>
      <c r="AE110" s="258" t="s">
        <v>64</v>
      </c>
      <c r="AF110" s="179"/>
      <c r="AG110" s="182"/>
      <c r="AH110" s="183">
        <v>2</v>
      </c>
      <c r="AI110" s="184"/>
      <c r="AJ110" s="183"/>
      <c r="AK110" s="184"/>
      <c r="AL110" s="183"/>
      <c r="AM110" s="180"/>
      <c r="AN110" s="183"/>
      <c r="AO110" s="180"/>
      <c r="AP110" s="15">
        <v>4</v>
      </c>
      <c r="AQ110" s="182"/>
      <c r="AR110" s="179"/>
      <c r="AS110" s="14"/>
      <c r="AT110" s="179">
        <v>3</v>
      </c>
      <c r="AU110" s="180"/>
      <c r="AV110" s="179"/>
      <c r="AW110" s="180">
        <v>7</v>
      </c>
      <c r="AX110" s="179"/>
      <c r="AY110" s="180"/>
      <c r="AZ110" s="23"/>
      <c r="BA110" s="113">
        <f>IF(SUM(AF110:AZ110)=0,0,SUM(AF110:AZ110))</f>
        <v>16</v>
      </c>
    </row>
    <row r="111" spans="1:53" x14ac:dyDescent="0.25">
      <c r="A111" s="65">
        <f>IF(Z111=0,"",RANK(Z111,Z$73:Z$145))</f>
        <v>39</v>
      </c>
      <c r="B111" s="125" t="s">
        <v>159</v>
      </c>
      <c r="C111" s="50">
        <v>24.6</v>
      </c>
      <c r="D111" s="258" t="s">
        <v>46</v>
      </c>
      <c r="E111" s="23"/>
      <c r="F111" s="50"/>
      <c r="G111" s="15"/>
      <c r="H111" s="16"/>
      <c r="I111" s="15"/>
      <c r="J111" s="16"/>
      <c r="K111" s="15"/>
      <c r="L111" s="14"/>
      <c r="M111" s="15"/>
      <c r="N111" s="14">
        <v>12</v>
      </c>
      <c r="O111" s="15">
        <v>1</v>
      </c>
      <c r="P111" s="188">
        <v>5</v>
      </c>
      <c r="Q111" s="23"/>
      <c r="R111" s="14"/>
      <c r="S111" s="23"/>
      <c r="T111" s="14"/>
      <c r="U111" s="23"/>
      <c r="V111" s="14"/>
      <c r="W111" s="23"/>
      <c r="X111" s="14"/>
      <c r="Y111" s="23"/>
      <c r="Z111" s="113">
        <f>IF(SUM(E111:Y111)=0,0,SUM(E111:Y111))</f>
        <v>18</v>
      </c>
      <c r="AA111" s="69"/>
      <c r="AB111" s="65">
        <f>IF(BA111=0,"",RANK(BA111,BA$73:BA$145))</f>
        <v>38</v>
      </c>
      <c r="AC111" s="125" t="s">
        <v>159</v>
      </c>
      <c r="AD111" s="50">
        <v>24.6</v>
      </c>
      <c r="AE111" s="258" t="s">
        <v>46</v>
      </c>
      <c r="AF111" s="179"/>
      <c r="AG111" s="182"/>
      <c r="AH111" s="183"/>
      <c r="AI111" s="184"/>
      <c r="AJ111" s="183"/>
      <c r="AK111" s="184"/>
      <c r="AL111" s="183"/>
      <c r="AM111" s="180"/>
      <c r="AN111" s="183"/>
      <c r="AO111" s="180">
        <v>7</v>
      </c>
      <c r="AP111" s="15">
        <v>9</v>
      </c>
      <c r="AQ111" s="182"/>
      <c r="AR111" s="179"/>
      <c r="AS111" s="180"/>
      <c r="AT111" s="179"/>
      <c r="AU111" s="180"/>
      <c r="AV111" s="179"/>
      <c r="AW111" s="180"/>
      <c r="AX111" s="179"/>
      <c r="AY111" s="180"/>
      <c r="AZ111" s="23"/>
      <c r="BA111" s="113">
        <f>IF(SUM(AF111:AZ111)=0,0,SUM(AF111:AZ111))</f>
        <v>16</v>
      </c>
    </row>
    <row r="112" spans="1:53" x14ac:dyDescent="0.25">
      <c r="A112" s="65">
        <f>IF(Z112=0,"",RANK(Z112,Z$73:Z$145))</f>
        <v>39</v>
      </c>
      <c r="B112" s="125" t="s">
        <v>265</v>
      </c>
      <c r="C112" s="50">
        <v>18.3</v>
      </c>
      <c r="D112" s="258" t="s">
        <v>7</v>
      </c>
      <c r="E112" s="23"/>
      <c r="F112" s="50"/>
      <c r="G112" s="15"/>
      <c r="H112" s="16"/>
      <c r="I112" s="15">
        <v>3</v>
      </c>
      <c r="J112" s="16"/>
      <c r="K112" s="15"/>
      <c r="L112" s="14"/>
      <c r="M112" s="15"/>
      <c r="N112" s="200">
        <v>15</v>
      </c>
      <c r="O112" s="15"/>
      <c r="P112" s="50"/>
      <c r="Q112" s="23"/>
      <c r="R112" s="14"/>
      <c r="S112" s="23"/>
      <c r="T112" s="14"/>
      <c r="U112" s="23"/>
      <c r="V112" s="14"/>
      <c r="W112" s="23"/>
      <c r="X112" s="14"/>
      <c r="Y112" s="23"/>
      <c r="Z112" s="113">
        <f>IF(SUM(E112:Y112)=0,0,SUM(E112:Y112))</f>
        <v>18</v>
      </c>
      <c r="AA112" s="69"/>
      <c r="AB112" s="65">
        <f>IF(BA112=0,"",RANK(BA112,BA$73:BA$145))</f>
        <v>40</v>
      </c>
      <c r="AC112" s="125" t="s">
        <v>252</v>
      </c>
      <c r="AD112" s="50">
        <v>20.7</v>
      </c>
      <c r="AE112" s="258" t="s">
        <v>46</v>
      </c>
      <c r="AF112" s="179"/>
      <c r="AG112" s="182"/>
      <c r="AH112" s="183"/>
      <c r="AI112" s="184"/>
      <c r="AJ112" s="183"/>
      <c r="AK112" s="184"/>
      <c r="AL112" s="183"/>
      <c r="AM112" s="180"/>
      <c r="AN112" s="183"/>
      <c r="AO112" s="180"/>
      <c r="AP112" s="15">
        <v>8</v>
      </c>
      <c r="AQ112" s="182"/>
      <c r="AR112" s="179"/>
      <c r="AS112" s="180"/>
      <c r="AT112" s="179"/>
      <c r="AU112" s="180"/>
      <c r="AV112" s="179">
        <v>7</v>
      </c>
      <c r="AW112" s="180"/>
      <c r="AX112" s="179"/>
      <c r="AY112" s="180"/>
      <c r="AZ112" s="23"/>
      <c r="BA112" s="113">
        <f>IF(SUM(AF112:AZ112)=0,0,SUM(AF112:AZ112))</f>
        <v>15</v>
      </c>
    </row>
    <row r="113" spans="1:53" x14ac:dyDescent="0.25">
      <c r="A113" s="65">
        <f>IF(Z113=0,"",RANK(Z113,Z$73:Z$145))</f>
        <v>41</v>
      </c>
      <c r="B113" s="125" t="s">
        <v>151</v>
      </c>
      <c r="C113" s="50">
        <v>24.1</v>
      </c>
      <c r="D113" s="258" t="s">
        <v>43</v>
      </c>
      <c r="E113" s="23"/>
      <c r="F113" s="50"/>
      <c r="G113" s="15"/>
      <c r="H113" s="16"/>
      <c r="I113" s="15"/>
      <c r="J113" s="16"/>
      <c r="K113" s="15"/>
      <c r="L113" s="14">
        <v>2</v>
      </c>
      <c r="M113" s="15"/>
      <c r="N113" s="14"/>
      <c r="O113" s="15"/>
      <c r="P113" s="50"/>
      <c r="Q113" s="23"/>
      <c r="R113" s="14"/>
      <c r="S113" s="217">
        <v>15</v>
      </c>
      <c r="T113" s="14"/>
      <c r="U113" s="23"/>
      <c r="V113" s="14"/>
      <c r="W113" s="23"/>
      <c r="X113" s="14"/>
      <c r="Y113" s="23"/>
      <c r="Z113" s="113">
        <f>IF(SUM(E113:Y113)=0,0,SUM(E113:Y113))</f>
        <v>17</v>
      </c>
      <c r="AA113" s="69"/>
      <c r="AB113" s="65">
        <f>IF(BA113=0,"",RANK(BA113,BA$73:BA$145))</f>
        <v>40</v>
      </c>
      <c r="AC113" s="125" t="s">
        <v>325</v>
      </c>
      <c r="AD113" s="50">
        <v>20.7</v>
      </c>
      <c r="AE113" s="258" t="s">
        <v>1</v>
      </c>
      <c r="AF113" s="179"/>
      <c r="AG113" s="182"/>
      <c r="AH113" s="183"/>
      <c r="AI113" s="184"/>
      <c r="AJ113" s="191">
        <v>15</v>
      </c>
      <c r="AK113" s="184"/>
      <c r="AL113" s="183"/>
      <c r="AM113" s="180"/>
      <c r="AN113" s="183"/>
      <c r="AO113" s="180"/>
      <c r="AP113" s="15"/>
      <c r="AQ113" s="182"/>
      <c r="AR113" s="179"/>
      <c r="AS113" s="14"/>
      <c r="AT113" s="179"/>
      <c r="AU113" s="180"/>
      <c r="AV113" s="179"/>
      <c r="AW113" s="180"/>
      <c r="AX113" s="179"/>
      <c r="AY113" s="180"/>
      <c r="AZ113" s="23"/>
      <c r="BA113" s="113">
        <f>IF(SUM(AF113:AZ113)=0,0,SUM(AF113:AZ113))</f>
        <v>15</v>
      </c>
    </row>
    <row r="114" spans="1:53" ht="15" customHeight="1" x14ac:dyDescent="0.25">
      <c r="A114" s="65">
        <f>IF(Z114=0,"",RANK(Z114,Z$73:Z$145))</f>
        <v>41</v>
      </c>
      <c r="B114" s="125" t="s">
        <v>175</v>
      </c>
      <c r="C114" s="187">
        <v>23</v>
      </c>
      <c r="D114" s="258" t="s">
        <v>46</v>
      </c>
      <c r="E114" s="23"/>
      <c r="F114" s="50"/>
      <c r="G114" s="15"/>
      <c r="H114" s="16">
        <v>10</v>
      </c>
      <c r="I114" s="15"/>
      <c r="J114" s="16"/>
      <c r="K114" s="15"/>
      <c r="L114" s="14"/>
      <c r="M114" s="15"/>
      <c r="N114" s="14"/>
      <c r="O114" s="15"/>
      <c r="P114" s="50"/>
      <c r="Q114" s="23"/>
      <c r="R114" s="14"/>
      <c r="S114" s="23">
        <v>7</v>
      </c>
      <c r="T114" s="14"/>
      <c r="U114" s="23"/>
      <c r="V114" s="14"/>
      <c r="W114" s="23"/>
      <c r="X114" s="14"/>
      <c r="Y114" s="23"/>
      <c r="Z114" s="113">
        <f>IF(SUM(E114:Y114)=0,0,SUM(E114:Y114))</f>
        <v>17</v>
      </c>
      <c r="AA114" s="69"/>
      <c r="AB114" s="65">
        <f>IF(BA114=0,"",RANK(BA114,BA$73:BA$145))</f>
        <v>40</v>
      </c>
      <c r="AC114" s="125" t="s">
        <v>300</v>
      </c>
      <c r="AD114" s="50">
        <v>23</v>
      </c>
      <c r="AE114" s="258" t="s">
        <v>58</v>
      </c>
      <c r="AF114" s="179"/>
      <c r="AG114" s="182"/>
      <c r="AH114" s="183"/>
      <c r="AI114" s="197">
        <v>15</v>
      </c>
      <c r="AJ114" s="183"/>
      <c r="AK114" s="184"/>
      <c r="AL114" s="183"/>
      <c r="AM114" s="180"/>
      <c r="AN114" s="183"/>
      <c r="AO114" s="180"/>
      <c r="AP114" s="15"/>
      <c r="AQ114" s="182"/>
      <c r="AR114" s="179"/>
      <c r="AS114" s="14"/>
      <c r="AT114" s="179"/>
      <c r="AU114" s="180"/>
      <c r="AV114" s="179"/>
      <c r="AW114" s="180"/>
      <c r="AX114" s="179"/>
      <c r="AY114" s="180"/>
      <c r="AZ114" s="23"/>
      <c r="BA114" s="113">
        <f>IF(SUM(AF114:AZ114)=0,0,SUM(AF114:AZ114))</f>
        <v>15</v>
      </c>
    </row>
    <row r="115" spans="1:53" x14ac:dyDescent="0.25">
      <c r="A115" s="65">
        <f>IF(Z115=0,"",RANK(Z115,Z$73:Z$145))</f>
        <v>43</v>
      </c>
      <c r="B115" s="125" t="s">
        <v>351</v>
      </c>
      <c r="C115" s="50">
        <v>24.2</v>
      </c>
      <c r="D115" s="258" t="s">
        <v>7</v>
      </c>
      <c r="E115" s="23"/>
      <c r="F115" s="50"/>
      <c r="G115" s="15"/>
      <c r="H115" s="16"/>
      <c r="I115" s="15"/>
      <c r="J115" s="16"/>
      <c r="K115" s="15"/>
      <c r="L115" s="14"/>
      <c r="M115" s="15"/>
      <c r="N115" s="14"/>
      <c r="O115" s="15"/>
      <c r="P115" s="50"/>
      <c r="Q115" s="23"/>
      <c r="R115" s="14"/>
      <c r="S115" s="23">
        <v>7</v>
      </c>
      <c r="T115" s="14"/>
      <c r="U115" s="23"/>
      <c r="V115" s="14">
        <v>9</v>
      </c>
      <c r="W115" s="23"/>
      <c r="X115" s="14"/>
      <c r="Y115" s="23"/>
      <c r="Z115" s="113">
        <f>IF(SUM(E115:Y115)=0,0,SUM(E115:Y115))</f>
        <v>16</v>
      </c>
      <c r="AA115" s="69"/>
      <c r="AB115" s="65">
        <f>IF(BA115=0,"",RANK(BA115,BA$73:BA$145))</f>
        <v>40</v>
      </c>
      <c r="AC115" s="125" t="s">
        <v>348</v>
      </c>
      <c r="AD115" s="50">
        <v>23.9</v>
      </c>
      <c r="AE115" s="258" t="s">
        <v>45</v>
      </c>
      <c r="AF115" s="179"/>
      <c r="AG115" s="182"/>
      <c r="AH115" s="183"/>
      <c r="AI115" s="184"/>
      <c r="AJ115" s="183"/>
      <c r="AK115" s="197">
        <v>15</v>
      </c>
      <c r="AL115" s="183"/>
      <c r="AM115" s="180"/>
      <c r="AN115" s="183"/>
      <c r="AO115" s="180"/>
      <c r="AP115" s="15"/>
      <c r="AQ115" s="182"/>
      <c r="AR115" s="179"/>
      <c r="AS115" s="14"/>
      <c r="AT115" s="179"/>
      <c r="AU115" s="180"/>
      <c r="AV115" s="179"/>
      <c r="AW115" s="180"/>
      <c r="AX115" s="179"/>
      <c r="AY115" s="180"/>
      <c r="AZ115" s="23"/>
      <c r="BA115" s="113">
        <f>IF(SUM(AF115:AZ115)=0,0,SUM(AF115:AZ115))</f>
        <v>15</v>
      </c>
    </row>
    <row r="116" spans="1:53" x14ac:dyDescent="0.25">
      <c r="A116" s="65">
        <f>IF(Z116=0,"",RANK(Z116,Z$73:Z$145))</f>
        <v>44</v>
      </c>
      <c r="B116" s="125" t="s">
        <v>255</v>
      </c>
      <c r="C116" s="50">
        <v>19.8</v>
      </c>
      <c r="D116" s="258" t="s">
        <v>7</v>
      </c>
      <c r="E116" s="23"/>
      <c r="F116" s="187">
        <v>10</v>
      </c>
      <c r="G116" s="15"/>
      <c r="H116" s="16"/>
      <c r="I116" s="15"/>
      <c r="J116" s="16"/>
      <c r="K116" s="15">
        <v>2</v>
      </c>
      <c r="L116" s="14">
        <v>2</v>
      </c>
      <c r="M116" s="15"/>
      <c r="N116" s="14"/>
      <c r="O116" s="183"/>
      <c r="P116" s="208"/>
      <c r="Q116" s="23"/>
      <c r="R116" s="14"/>
      <c r="S116" s="23"/>
      <c r="T116" s="14"/>
      <c r="U116" s="23"/>
      <c r="V116" s="14"/>
      <c r="W116" s="179"/>
      <c r="X116" s="180"/>
      <c r="Y116" s="179"/>
      <c r="Z116" s="113">
        <f>IF(SUM(E116:Y116)=0,0,SUM(E116:Y116))</f>
        <v>14</v>
      </c>
      <c r="AA116" s="69"/>
      <c r="AB116" s="65">
        <f>IF(BA116=0,"",RANK(BA116,BA$73:BA$145))</f>
        <v>44</v>
      </c>
      <c r="AC116" s="125" t="s">
        <v>364</v>
      </c>
      <c r="AD116" s="50">
        <v>22.4</v>
      </c>
      <c r="AE116" s="258" t="s">
        <v>47</v>
      </c>
      <c r="AF116" s="179"/>
      <c r="AG116" s="182"/>
      <c r="AH116" s="183"/>
      <c r="AI116" s="184"/>
      <c r="AJ116" s="183"/>
      <c r="AK116" s="184">
        <v>2</v>
      </c>
      <c r="AL116" s="183"/>
      <c r="AM116" s="180"/>
      <c r="AN116" s="183"/>
      <c r="AO116" s="180"/>
      <c r="AP116" s="15"/>
      <c r="AQ116" s="182">
        <v>12</v>
      </c>
      <c r="AR116" s="179"/>
      <c r="AS116" s="14"/>
      <c r="AT116" s="179"/>
      <c r="AU116" s="180"/>
      <c r="AV116" s="179"/>
      <c r="AW116" s="180"/>
      <c r="AX116" s="179"/>
      <c r="AY116" s="180"/>
      <c r="AZ116" s="23"/>
      <c r="BA116" s="113">
        <f>IF(SUM(AF116:AZ116)=0,0,SUM(AF116:AZ116))</f>
        <v>14</v>
      </c>
    </row>
    <row r="117" spans="1:53" x14ac:dyDescent="0.25">
      <c r="A117" s="65">
        <f>IF(Z117=0,"",RANK(Z117,Z$73:Z$145))</f>
        <v>45</v>
      </c>
      <c r="B117" s="125" t="s">
        <v>157</v>
      </c>
      <c r="C117" s="50">
        <v>23.8</v>
      </c>
      <c r="D117" s="258" t="s">
        <v>43</v>
      </c>
      <c r="E117" s="23"/>
      <c r="F117" s="50"/>
      <c r="G117" s="15">
        <v>10</v>
      </c>
      <c r="H117" s="16"/>
      <c r="I117" s="15"/>
      <c r="J117" s="16"/>
      <c r="K117" s="15"/>
      <c r="L117" s="14"/>
      <c r="M117" s="15"/>
      <c r="N117" s="14"/>
      <c r="O117" s="15"/>
      <c r="P117" s="50">
        <v>3</v>
      </c>
      <c r="Q117" s="23"/>
      <c r="R117" s="14"/>
      <c r="S117" s="23"/>
      <c r="T117" s="14"/>
      <c r="U117" s="23"/>
      <c r="V117" s="14"/>
      <c r="W117" s="23"/>
      <c r="X117" s="14"/>
      <c r="Y117" s="23"/>
      <c r="Z117" s="113">
        <f>IF(SUM(E117:Y117)=0,0,SUM(E117:Y117))</f>
        <v>13</v>
      </c>
      <c r="AA117" s="69"/>
      <c r="AB117" s="65">
        <f>IF(BA117=0,"",RANK(BA117,BA$73:BA$145))</f>
        <v>44</v>
      </c>
      <c r="AC117" s="125" t="s">
        <v>420</v>
      </c>
      <c r="AD117" s="50">
        <v>23.4</v>
      </c>
      <c r="AE117" s="258" t="s">
        <v>46</v>
      </c>
      <c r="AF117" s="179"/>
      <c r="AG117" s="182"/>
      <c r="AH117" s="183"/>
      <c r="AI117" s="184"/>
      <c r="AJ117" s="183"/>
      <c r="AK117" s="184"/>
      <c r="AL117" s="183"/>
      <c r="AM117" s="180"/>
      <c r="AN117" s="183"/>
      <c r="AO117" s="180"/>
      <c r="AP117" s="15">
        <v>7</v>
      </c>
      <c r="AQ117" s="182"/>
      <c r="AR117" s="179"/>
      <c r="AS117" s="14">
        <v>7</v>
      </c>
      <c r="AT117" s="179"/>
      <c r="AU117" s="180"/>
      <c r="AV117" s="179"/>
      <c r="AW117" s="180"/>
      <c r="AX117" s="179"/>
      <c r="AY117" s="180"/>
      <c r="AZ117" s="23"/>
      <c r="BA117" s="113">
        <f>IF(SUM(AF117:AZ117)=0,0,SUM(AF117:AZ117))</f>
        <v>14</v>
      </c>
    </row>
    <row r="118" spans="1:53" x14ac:dyDescent="0.25">
      <c r="A118" s="65">
        <f>IF(Z118=0,"",RANK(Z118,Z$73:Z$145))</f>
        <v>46</v>
      </c>
      <c r="B118" s="125" t="s">
        <v>364</v>
      </c>
      <c r="C118" s="50">
        <v>22.4</v>
      </c>
      <c r="D118" s="258" t="s">
        <v>47</v>
      </c>
      <c r="E118" s="23"/>
      <c r="F118" s="50"/>
      <c r="G118" s="15"/>
      <c r="H118" s="16"/>
      <c r="I118" s="15"/>
      <c r="J118" s="16"/>
      <c r="K118" s="15"/>
      <c r="L118" s="14"/>
      <c r="M118" s="15"/>
      <c r="N118" s="14"/>
      <c r="O118" s="15"/>
      <c r="P118" s="50">
        <v>12</v>
      </c>
      <c r="Q118" s="23"/>
      <c r="R118" s="14"/>
      <c r="S118" s="23"/>
      <c r="T118" s="14"/>
      <c r="U118" s="23"/>
      <c r="V118" s="14"/>
      <c r="W118" s="23"/>
      <c r="X118" s="14"/>
      <c r="Y118" s="23"/>
      <c r="Z118" s="113">
        <f>IF(SUM(E118:Y118)=0,0,SUM(E118:Y118))</f>
        <v>12</v>
      </c>
      <c r="AA118" s="69"/>
      <c r="AB118" s="65">
        <f>IF(BA118=0,"",RANK(BA118,BA$73:BA$145))</f>
        <v>46</v>
      </c>
      <c r="AC118" s="125" t="s">
        <v>166</v>
      </c>
      <c r="AD118" s="50">
        <v>21.9</v>
      </c>
      <c r="AE118" s="258" t="s">
        <v>21</v>
      </c>
      <c r="AF118" s="179"/>
      <c r="AG118" s="182">
        <v>7</v>
      </c>
      <c r="AH118" s="183"/>
      <c r="AI118" s="184"/>
      <c r="AJ118" s="183"/>
      <c r="AK118" s="184"/>
      <c r="AL118" s="183"/>
      <c r="AM118" s="180"/>
      <c r="AN118" s="183"/>
      <c r="AO118" s="180">
        <v>1</v>
      </c>
      <c r="AP118" s="15"/>
      <c r="AQ118" s="182"/>
      <c r="AR118" s="179"/>
      <c r="AS118" s="14"/>
      <c r="AT118" s="179"/>
      <c r="AU118" s="180">
        <v>2</v>
      </c>
      <c r="AV118" s="179">
        <v>3</v>
      </c>
      <c r="AW118" s="180"/>
      <c r="AX118" s="179"/>
      <c r="AY118" s="180"/>
      <c r="AZ118" s="23"/>
      <c r="BA118" s="113">
        <f>IF(SUM(AF118:AZ118)=0,0,SUM(AF118:AZ118))</f>
        <v>13</v>
      </c>
    </row>
    <row r="119" spans="1:53" x14ac:dyDescent="0.25">
      <c r="A119" s="65">
        <f>IF(Z119=0,"",RANK(Z119,Z$73:Z$145))</f>
        <v>46</v>
      </c>
      <c r="B119" s="125" t="s">
        <v>435</v>
      </c>
      <c r="C119" s="50">
        <v>19.2</v>
      </c>
      <c r="D119" s="258" t="s">
        <v>8</v>
      </c>
      <c r="E119" s="23"/>
      <c r="F119" s="50"/>
      <c r="G119" s="15"/>
      <c r="H119" s="16"/>
      <c r="I119" s="15"/>
      <c r="J119" s="16"/>
      <c r="K119" s="15"/>
      <c r="L119" s="14"/>
      <c r="M119" s="15"/>
      <c r="N119" s="14"/>
      <c r="O119" s="183"/>
      <c r="P119" s="50"/>
      <c r="Q119" s="23"/>
      <c r="R119" s="14"/>
      <c r="S119" s="23">
        <v>12</v>
      </c>
      <c r="T119" s="14"/>
      <c r="U119" s="23"/>
      <c r="V119" s="14"/>
      <c r="W119" s="23"/>
      <c r="X119" s="14"/>
      <c r="Y119" s="23"/>
      <c r="Z119" s="113">
        <f>IF(SUM(E119:Y119)=0,0,SUM(E119:Y119))</f>
        <v>12</v>
      </c>
      <c r="AA119" s="69"/>
      <c r="AB119" s="65">
        <f>IF(BA119=0,"",RANK(BA119,BA$73:BA$145))</f>
        <v>47</v>
      </c>
      <c r="AC119" s="125" t="s">
        <v>160</v>
      </c>
      <c r="AD119" s="50">
        <v>21.4</v>
      </c>
      <c r="AE119" s="258" t="s">
        <v>46</v>
      </c>
      <c r="AF119" s="179"/>
      <c r="AG119" s="182">
        <v>2</v>
      </c>
      <c r="AH119" s="183"/>
      <c r="AI119" s="184"/>
      <c r="AJ119" s="183">
        <v>8</v>
      </c>
      <c r="AK119" s="184"/>
      <c r="AL119" s="183"/>
      <c r="AM119" s="180"/>
      <c r="AN119" s="183"/>
      <c r="AO119" s="180"/>
      <c r="AP119" s="15"/>
      <c r="AQ119" s="182"/>
      <c r="AR119" s="179"/>
      <c r="AS119" s="14"/>
      <c r="AT119" s="179"/>
      <c r="AU119" s="180">
        <v>2</v>
      </c>
      <c r="AV119" s="179"/>
      <c r="AW119" s="180"/>
      <c r="AX119" s="179"/>
      <c r="AY119" s="180"/>
      <c r="AZ119" s="23"/>
      <c r="BA119" s="113">
        <f>IF(SUM(AF119:AZ119)=0,0,SUM(AF119:AZ119))</f>
        <v>12</v>
      </c>
    </row>
    <row r="120" spans="1:53" x14ac:dyDescent="0.25">
      <c r="A120" s="65">
        <f>IF(Z120=0,"",RANK(Z120,Z$73:Z$145))</f>
        <v>48</v>
      </c>
      <c r="B120" s="125" t="s">
        <v>166</v>
      </c>
      <c r="C120" s="50">
        <v>21.9</v>
      </c>
      <c r="D120" s="258" t="s">
        <v>21</v>
      </c>
      <c r="E120" s="23"/>
      <c r="F120" s="50">
        <v>9</v>
      </c>
      <c r="G120" s="15"/>
      <c r="H120" s="16"/>
      <c r="I120" s="15"/>
      <c r="J120" s="16"/>
      <c r="K120" s="15"/>
      <c r="L120" s="14"/>
      <c r="M120" s="15"/>
      <c r="N120" s="14"/>
      <c r="O120" s="15"/>
      <c r="P120" s="50"/>
      <c r="Q120" s="23"/>
      <c r="R120" s="14"/>
      <c r="S120" s="23"/>
      <c r="T120" s="14"/>
      <c r="U120" s="23">
        <v>2</v>
      </c>
      <c r="V120" s="14"/>
      <c r="W120" s="23"/>
      <c r="X120" s="14"/>
      <c r="Y120" s="23"/>
      <c r="Z120" s="113">
        <f>IF(SUM(E120:Y120)=0,0,SUM(E120:Y120))</f>
        <v>11</v>
      </c>
      <c r="AA120" s="69"/>
      <c r="AB120" s="65">
        <f>IF(BA120=0,"",RANK(BA120,BA$73:BA$145))</f>
        <v>47</v>
      </c>
      <c r="AC120" s="125" t="s">
        <v>390</v>
      </c>
      <c r="AD120" s="50">
        <v>22.5</v>
      </c>
      <c r="AE120" s="258" t="s">
        <v>7</v>
      </c>
      <c r="AF120" s="179"/>
      <c r="AG120" s="182"/>
      <c r="AH120" s="183"/>
      <c r="AI120" s="184"/>
      <c r="AJ120" s="183"/>
      <c r="AK120" s="184"/>
      <c r="AL120" s="183"/>
      <c r="AM120" s="180"/>
      <c r="AN120" s="183">
        <v>12</v>
      </c>
      <c r="AO120" s="180"/>
      <c r="AP120" s="15"/>
      <c r="AQ120" s="182"/>
      <c r="AR120" s="179"/>
      <c r="AS120" s="14"/>
      <c r="AT120" s="179"/>
      <c r="AU120" s="180"/>
      <c r="AV120" s="179"/>
      <c r="AW120" s="180"/>
      <c r="AX120" s="179"/>
      <c r="AY120" s="180"/>
      <c r="AZ120" s="23"/>
      <c r="BA120" s="113">
        <f>IF(SUM(AF120:AZ120)=0,0,SUM(AF120:AZ120))</f>
        <v>12</v>
      </c>
    </row>
    <row r="121" spans="1:53" x14ac:dyDescent="0.25">
      <c r="A121" s="65">
        <f>IF(Z121=0,"",RANK(Z121,Z$73:Z$145))</f>
        <v>48</v>
      </c>
      <c r="B121" s="125" t="s">
        <v>396</v>
      </c>
      <c r="C121" s="50">
        <v>19.7</v>
      </c>
      <c r="D121" s="258" t="s">
        <v>43</v>
      </c>
      <c r="E121" s="23"/>
      <c r="F121" s="50"/>
      <c r="G121" s="15"/>
      <c r="H121" s="16"/>
      <c r="I121" s="15"/>
      <c r="J121" s="16"/>
      <c r="K121" s="15"/>
      <c r="L121" s="14"/>
      <c r="M121" s="15"/>
      <c r="N121" s="14"/>
      <c r="O121" s="15"/>
      <c r="P121" s="50"/>
      <c r="Q121" s="23"/>
      <c r="R121" s="14">
        <v>1</v>
      </c>
      <c r="S121" s="23"/>
      <c r="T121" s="14"/>
      <c r="U121" s="187">
        <v>10</v>
      </c>
      <c r="V121" s="14"/>
      <c r="W121" s="23"/>
      <c r="X121" s="14"/>
      <c r="Y121" s="23"/>
      <c r="Z121" s="113">
        <f>IF(SUM(E121:Y121)=0,0,SUM(E121:Y121))</f>
        <v>11</v>
      </c>
      <c r="AA121" s="69"/>
      <c r="AB121" s="65">
        <f>IF(BA121=0,"",RANK(BA121,BA$73:BA$145))</f>
        <v>47</v>
      </c>
      <c r="AC121" s="125" t="s">
        <v>157</v>
      </c>
      <c r="AD121" s="50">
        <v>23.8</v>
      </c>
      <c r="AE121" s="258" t="s">
        <v>43</v>
      </c>
      <c r="AF121" s="179"/>
      <c r="AG121" s="182"/>
      <c r="AH121" s="183">
        <v>6</v>
      </c>
      <c r="AI121" s="184"/>
      <c r="AJ121" s="183"/>
      <c r="AK121" s="184"/>
      <c r="AL121" s="183"/>
      <c r="AM121" s="180"/>
      <c r="AN121" s="183"/>
      <c r="AO121" s="180"/>
      <c r="AP121" s="15"/>
      <c r="AQ121" s="182">
        <v>6</v>
      </c>
      <c r="AR121" s="179"/>
      <c r="AS121" s="14"/>
      <c r="AT121" s="179"/>
      <c r="AU121" s="180"/>
      <c r="AV121" s="179"/>
      <c r="AW121" s="180"/>
      <c r="AX121" s="179"/>
      <c r="AY121" s="180"/>
      <c r="AZ121" s="23"/>
      <c r="BA121" s="113">
        <f>IF(SUM(AF121:AZ121)=0,0,SUM(AF121:AZ121))</f>
        <v>12</v>
      </c>
    </row>
    <row r="122" spans="1:53" x14ac:dyDescent="0.25">
      <c r="A122" s="65">
        <f>IF(Z122=0,"",RANK(Z122,Z$73:Z$145))</f>
        <v>50</v>
      </c>
      <c r="B122" s="125" t="s">
        <v>319</v>
      </c>
      <c r="C122" s="50">
        <v>23.3</v>
      </c>
      <c r="D122" s="258" t="s">
        <v>55</v>
      </c>
      <c r="E122" s="23"/>
      <c r="F122" s="50"/>
      <c r="G122" s="15"/>
      <c r="H122" s="16"/>
      <c r="I122" s="15"/>
      <c r="J122" s="16"/>
      <c r="K122" s="15"/>
      <c r="L122" s="187">
        <v>10</v>
      </c>
      <c r="M122" s="15"/>
      <c r="N122" s="14"/>
      <c r="O122" s="15"/>
      <c r="P122" s="50"/>
      <c r="Q122" s="23"/>
      <c r="R122" s="14"/>
      <c r="S122" s="23"/>
      <c r="T122" s="14"/>
      <c r="U122" s="23"/>
      <c r="V122" s="14"/>
      <c r="W122" s="23"/>
      <c r="X122" s="14"/>
      <c r="Y122" s="23"/>
      <c r="Z122" s="113">
        <f>IF(SUM(E122:Y122)=0,0,SUM(E122:Y122))</f>
        <v>10</v>
      </c>
      <c r="AA122" s="69"/>
      <c r="AB122" s="65">
        <f>IF(BA122=0,"",RANK(BA122,BA$73:BA$145))</f>
        <v>47</v>
      </c>
      <c r="AC122" s="125" t="s">
        <v>261</v>
      </c>
      <c r="AD122" s="50">
        <v>24.4</v>
      </c>
      <c r="AE122" s="258" t="s">
        <v>48</v>
      </c>
      <c r="AF122" s="179"/>
      <c r="AG122" s="182">
        <v>12</v>
      </c>
      <c r="AH122" s="183"/>
      <c r="AI122" s="184"/>
      <c r="AJ122" s="183"/>
      <c r="AK122" s="184"/>
      <c r="AL122" s="183"/>
      <c r="AM122" s="180"/>
      <c r="AN122" s="183"/>
      <c r="AO122" s="180"/>
      <c r="AP122" s="15"/>
      <c r="AQ122" s="182"/>
      <c r="AR122" s="179"/>
      <c r="AS122" s="14"/>
      <c r="AT122" s="179"/>
      <c r="AU122" s="180"/>
      <c r="AV122" s="179"/>
      <c r="AW122" s="180"/>
      <c r="AX122" s="179"/>
      <c r="AY122" s="180"/>
      <c r="AZ122" s="23"/>
      <c r="BA122" s="113">
        <f>IF(SUM(AF122:AZ122)=0,0,SUM(AF122:AZ122))</f>
        <v>12</v>
      </c>
    </row>
    <row r="123" spans="1:53" x14ac:dyDescent="0.25">
      <c r="A123" s="65">
        <f>IF(Z123=0,"",RANK(Z123,Z$73:Z$145))</f>
        <v>50</v>
      </c>
      <c r="B123" s="125" t="s">
        <v>160</v>
      </c>
      <c r="C123" s="50">
        <v>21.7</v>
      </c>
      <c r="D123" s="258" t="s">
        <v>46</v>
      </c>
      <c r="E123" s="23"/>
      <c r="F123" s="50"/>
      <c r="G123" s="15"/>
      <c r="H123" s="16"/>
      <c r="I123" s="15">
        <v>8</v>
      </c>
      <c r="J123" s="16"/>
      <c r="K123" s="15"/>
      <c r="L123" s="14"/>
      <c r="M123" s="15"/>
      <c r="N123" s="14"/>
      <c r="O123" s="15"/>
      <c r="P123" s="50"/>
      <c r="Q123" s="23"/>
      <c r="R123" s="14"/>
      <c r="S123" s="23"/>
      <c r="T123" s="14"/>
      <c r="U123" s="23">
        <v>2</v>
      </c>
      <c r="V123" s="14"/>
      <c r="W123" s="23"/>
      <c r="X123" s="14"/>
      <c r="Y123" s="23"/>
      <c r="Z123" s="113">
        <f>IF(SUM(E123:Y123)=0,0,SUM(E123:Y123))</f>
        <v>10</v>
      </c>
      <c r="AA123" s="69"/>
      <c r="AB123" s="65">
        <f>IF(BA123=0,"",RANK(BA123,BA$73:BA$145))</f>
        <v>47</v>
      </c>
      <c r="AC123" s="125" t="s">
        <v>278</v>
      </c>
      <c r="AD123" s="50">
        <v>24.6</v>
      </c>
      <c r="AE123" s="258" t="s">
        <v>6</v>
      </c>
      <c r="AF123" s="179"/>
      <c r="AG123" s="182"/>
      <c r="AH123" s="183">
        <v>12</v>
      </c>
      <c r="AI123" s="184"/>
      <c r="AJ123" s="183"/>
      <c r="AK123" s="184"/>
      <c r="AL123" s="183"/>
      <c r="AM123" s="180"/>
      <c r="AN123" s="183"/>
      <c r="AO123" s="180"/>
      <c r="AP123" s="15"/>
      <c r="AQ123" s="182"/>
      <c r="AR123" s="179"/>
      <c r="AS123" s="14"/>
      <c r="AT123" s="179"/>
      <c r="AU123" s="180"/>
      <c r="AV123" s="179"/>
      <c r="AW123" s="180"/>
      <c r="AX123" s="179"/>
      <c r="AY123" s="180"/>
      <c r="AZ123" s="23"/>
      <c r="BA123" s="113">
        <f>IF(SUM(AF123:AZ123)=0,0,SUM(AF123:AZ123))</f>
        <v>12</v>
      </c>
    </row>
    <row r="124" spans="1:53" x14ac:dyDescent="0.25">
      <c r="A124" s="65">
        <f>IF(Z124=0,"",RANK(Z124,Z$73:Z$145))</f>
        <v>50</v>
      </c>
      <c r="B124" s="125" t="s">
        <v>353</v>
      </c>
      <c r="C124" s="50">
        <v>20.100000000000001</v>
      </c>
      <c r="D124" s="258" t="s">
        <v>8</v>
      </c>
      <c r="E124" s="23"/>
      <c r="F124" s="50"/>
      <c r="G124" s="15"/>
      <c r="H124" s="16"/>
      <c r="I124" s="15"/>
      <c r="J124" s="16"/>
      <c r="K124" s="15">
        <v>10</v>
      </c>
      <c r="L124" s="14"/>
      <c r="M124" s="15"/>
      <c r="N124" s="14"/>
      <c r="O124" s="15"/>
      <c r="P124" s="50"/>
      <c r="Q124" s="23"/>
      <c r="R124" s="14"/>
      <c r="S124" s="23"/>
      <c r="T124" s="14"/>
      <c r="U124" s="23"/>
      <c r="V124" s="14"/>
      <c r="W124" s="23"/>
      <c r="X124" s="14"/>
      <c r="Y124" s="23"/>
      <c r="Z124" s="113">
        <f>IF(SUM(E124:Y124)=0,0,SUM(E124:Y124))</f>
        <v>10</v>
      </c>
      <c r="AA124" s="69"/>
      <c r="AB124" s="65">
        <f>IF(BA124=0,"",RANK(BA124,BA$73:BA$145))</f>
        <v>52</v>
      </c>
      <c r="AC124" s="125" t="s">
        <v>256</v>
      </c>
      <c r="AD124" s="50">
        <v>20</v>
      </c>
      <c r="AE124" s="258" t="s">
        <v>57</v>
      </c>
      <c r="AF124" s="179"/>
      <c r="AG124" s="182"/>
      <c r="AH124" s="183"/>
      <c r="AI124" s="184"/>
      <c r="AJ124" s="183">
        <v>2</v>
      </c>
      <c r="AK124" s="184"/>
      <c r="AL124" s="183"/>
      <c r="AM124" s="180"/>
      <c r="AN124" s="183"/>
      <c r="AO124" s="180"/>
      <c r="AP124" s="15"/>
      <c r="AQ124" s="182"/>
      <c r="AR124" s="179"/>
      <c r="AS124" s="14">
        <v>9</v>
      </c>
      <c r="AT124" s="179"/>
      <c r="AU124" s="180"/>
      <c r="AV124" s="179"/>
      <c r="AW124" s="180"/>
      <c r="AX124" s="179"/>
      <c r="AY124" s="180"/>
      <c r="AZ124" s="23"/>
      <c r="BA124" s="113">
        <f>IF(SUM(AF124:AZ124)=0,0,SUM(AF124:AZ124))</f>
        <v>11</v>
      </c>
    </row>
    <row r="125" spans="1:53" x14ac:dyDescent="0.25">
      <c r="A125" s="65">
        <f>IF(Z125=0,"",RANK(Z125,Z$73:Z$145))</f>
        <v>50</v>
      </c>
      <c r="B125" s="125" t="s">
        <v>100</v>
      </c>
      <c r="C125" s="50">
        <v>18.3</v>
      </c>
      <c r="D125" s="258" t="s">
        <v>55</v>
      </c>
      <c r="E125" s="23"/>
      <c r="F125" s="50"/>
      <c r="G125" s="15"/>
      <c r="H125" s="16"/>
      <c r="I125" s="15"/>
      <c r="J125" s="16">
        <v>10</v>
      </c>
      <c r="K125" s="15"/>
      <c r="L125" s="14"/>
      <c r="M125" s="15"/>
      <c r="N125" s="14"/>
      <c r="O125" s="15"/>
      <c r="P125" s="50"/>
      <c r="Q125" s="23"/>
      <c r="R125" s="14"/>
      <c r="S125" s="23"/>
      <c r="T125" s="14"/>
      <c r="U125" s="23"/>
      <c r="V125" s="14"/>
      <c r="W125" s="23"/>
      <c r="X125" s="14"/>
      <c r="Y125" s="23"/>
      <c r="Z125" s="113">
        <f>IF(SUM(E125:Y125)=0,0,SUM(E125:Y125))</f>
        <v>10</v>
      </c>
      <c r="AA125" s="69"/>
      <c r="AB125" s="65">
        <f>IF(BA125=0,"",RANK(BA125,BA$73:BA$145))</f>
        <v>53</v>
      </c>
      <c r="AC125" s="125" t="s">
        <v>353</v>
      </c>
      <c r="AD125" s="50">
        <v>20.100000000000001</v>
      </c>
      <c r="AE125" s="258" t="s">
        <v>8</v>
      </c>
      <c r="AF125" s="179"/>
      <c r="AG125" s="182"/>
      <c r="AH125" s="183"/>
      <c r="AI125" s="184"/>
      <c r="AJ125" s="183"/>
      <c r="AK125" s="184"/>
      <c r="AL125" s="183">
        <v>9</v>
      </c>
      <c r="AM125" s="180"/>
      <c r="AN125" s="183"/>
      <c r="AO125" s="180"/>
      <c r="AP125" s="15"/>
      <c r="AQ125" s="182"/>
      <c r="AR125" s="179"/>
      <c r="AS125" s="14"/>
      <c r="AT125" s="179"/>
      <c r="AU125" s="180"/>
      <c r="AV125" s="179"/>
      <c r="AW125" s="180"/>
      <c r="AX125" s="179"/>
      <c r="AY125" s="180"/>
      <c r="AZ125" s="23"/>
      <c r="BA125" s="113">
        <f>IF(SUM(AF125:AZ125)=0,0,SUM(AF125:AZ125))</f>
        <v>9</v>
      </c>
    </row>
    <row r="126" spans="1:53" x14ac:dyDescent="0.25">
      <c r="A126" s="65">
        <f>IF(Z126=0,"",RANK(Z126,Z$73:Z$145))</f>
        <v>50</v>
      </c>
      <c r="B126" s="125" t="s">
        <v>122</v>
      </c>
      <c r="C126" s="50">
        <v>18.2</v>
      </c>
      <c r="D126" s="258" t="s">
        <v>7</v>
      </c>
      <c r="E126" s="23"/>
      <c r="F126" s="50"/>
      <c r="G126" s="15"/>
      <c r="H126" s="16"/>
      <c r="I126" s="15"/>
      <c r="J126" s="16"/>
      <c r="K126" s="15"/>
      <c r="L126" s="14"/>
      <c r="M126" s="15"/>
      <c r="N126" s="14"/>
      <c r="O126" s="15"/>
      <c r="P126" s="50"/>
      <c r="Q126" s="23"/>
      <c r="R126" s="187">
        <v>10</v>
      </c>
      <c r="S126" s="23"/>
      <c r="T126" s="14"/>
      <c r="U126" s="23"/>
      <c r="V126" s="14"/>
      <c r="W126" s="23"/>
      <c r="X126" s="14"/>
      <c r="Y126" s="23"/>
      <c r="Z126" s="113">
        <f>IF(SUM(E126:Y126)=0,0,SUM(E126:Y126))</f>
        <v>10</v>
      </c>
      <c r="AA126" s="69"/>
      <c r="AB126" s="65">
        <f>IF(BA126=0,"",RANK(BA126,BA$73:BA$145))</f>
        <v>53</v>
      </c>
      <c r="AC126" s="125" t="s">
        <v>352</v>
      </c>
      <c r="AD126" s="50">
        <v>21.7</v>
      </c>
      <c r="AE126" s="258" t="s">
        <v>58</v>
      </c>
      <c r="AF126" s="179"/>
      <c r="AG126" s="182"/>
      <c r="AH126" s="183"/>
      <c r="AI126" s="184"/>
      <c r="AJ126" s="183"/>
      <c r="AK126" s="184"/>
      <c r="AL126" s="183"/>
      <c r="AM126" s="180"/>
      <c r="AN126" s="183"/>
      <c r="AO126" s="180"/>
      <c r="AP126" s="15"/>
      <c r="AQ126" s="182"/>
      <c r="AR126" s="179">
        <v>9</v>
      </c>
      <c r="AS126" s="14"/>
      <c r="AT126" s="179"/>
      <c r="AU126" s="180"/>
      <c r="AV126" s="179"/>
      <c r="AW126" s="180"/>
      <c r="AX126" s="179"/>
      <c r="AY126" s="180"/>
      <c r="AZ126" s="23"/>
      <c r="BA126" s="113">
        <f>IF(SUM(AF126:AZ126)=0,0,SUM(AF126:AZ126))</f>
        <v>9</v>
      </c>
    </row>
    <row r="127" spans="1:53" x14ac:dyDescent="0.25">
      <c r="A127" s="65">
        <f>IF(Z127=0,"",RANK(Z127,Z$73:Z$145))</f>
        <v>55</v>
      </c>
      <c r="B127" s="125" t="s">
        <v>261</v>
      </c>
      <c r="C127" s="50">
        <v>24.3</v>
      </c>
      <c r="D127" s="258" t="s">
        <v>48</v>
      </c>
      <c r="E127" s="23"/>
      <c r="F127" s="50">
        <v>6</v>
      </c>
      <c r="G127" s="15"/>
      <c r="H127" s="16"/>
      <c r="I127" s="15"/>
      <c r="J127" s="16"/>
      <c r="K127" s="15"/>
      <c r="L127" s="14">
        <v>3</v>
      </c>
      <c r="M127" s="15"/>
      <c r="N127" s="14"/>
      <c r="O127" s="15"/>
      <c r="P127" s="50"/>
      <c r="Q127" s="23"/>
      <c r="R127" s="14"/>
      <c r="S127" s="23"/>
      <c r="T127" s="14"/>
      <c r="U127" s="23"/>
      <c r="V127" s="14"/>
      <c r="W127" s="23"/>
      <c r="X127" s="14"/>
      <c r="Y127" s="23"/>
      <c r="Z127" s="113">
        <f>IF(SUM(E127:Y127)=0,0,SUM(E127:Y127))</f>
        <v>9</v>
      </c>
      <c r="AA127" s="69"/>
      <c r="AB127" s="65">
        <f>IF(BA127=0,"",RANK(BA127,BA$73:BA$145))</f>
        <v>55</v>
      </c>
      <c r="AC127" s="125" t="s">
        <v>435</v>
      </c>
      <c r="AD127" s="50">
        <v>19.2</v>
      </c>
      <c r="AE127" s="258" t="s">
        <v>8</v>
      </c>
      <c r="AF127" s="179"/>
      <c r="AG127" s="182"/>
      <c r="AH127" s="183"/>
      <c r="AI127" s="184"/>
      <c r="AJ127" s="183"/>
      <c r="AK127" s="184"/>
      <c r="AL127" s="183"/>
      <c r="AM127" s="180"/>
      <c r="AN127" s="183"/>
      <c r="AO127" s="180"/>
      <c r="AP127" s="183"/>
      <c r="AQ127" s="182"/>
      <c r="AR127" s="179"/>
      <c r="AS127" s="180"/>
      <c r="AT127" s="179">
        <v>8</v>
      </c>
      <c r="AU127" s="180"/>
      <c r="AV127" s="179"/>
      <c r="AW127" s="180"/>
      <c r="AX127" s="179"/>
      <c r="AY127" s="180"/>
      <c r="AZ127" s="23"/>
      <c r="BA127" s="113">
        <f>IF(SUM(AF127:AZ127)=0,0,SUM(AF127:AZ127))</f>
        <v>8</v>
      </c>
    </row>
    <row r="128" spans="1:53" x14ac:dyDescent="0.25">
      <c r="A128" s="65">
        <f>IF(Z128=0,"",RANK(Z128,Z$73:Z$145))</f>
        <v>55</v>
      </c>
      <c r="B128" s="125" t="s">
        <v>329</v>
      </c>
      <c r="C128" s="50">
        <v>18.899999999999999</v>
      </c>
      <c r="D128" s="258" t="s">
        <v>21</v>
      </c>
      <c r="E128" s="23"/>
      <c r="F128" s="50"/>
      <c r="G128" s="15"/>
      <c r="H128" s="16"/>
      <c r="I128" s="15"/>
      <c r="J128" s="16"/>
      <c r="K128" s="15">
        <v>9</v>
      </c>
      <c r="L128" s="14"/>
      <c r="M128" s="15"/>
      <c r="N128" s="14"/>
      <c r="O128" s="15"/>
      <c r="P128" s="50"/>
      <c r="Q128" s="23"/>
      <c r="R128" s="14"/>
      <c r="S128" s="23"/>
      <c r="T128" s="14"/>
      <c r="U128" s="23"/>
      <c r="V128" s="14"/>
      <c r="W128" s="23"/>
      <c r="X128" s="14"/>
      <c r="Y128" s="23"/>
      <c r="Z128" s="113">
        <f>IF(SUM(E128:Y128)=0,0,SUM(E128:Y128))</f>
        <v>9</v>
      </c>
      <c r="AA128" s="69"/>
      <c r="AB128" s="65">
        <f>IF(BA128=0,"",RANK(BA128,BA$73:BA$145))</f>
        <v>55</v>
      </c>
      <c r="AC128" s="125" t="s">
        <v>258</v>
      </c>
      <c r="AD128" s="50">
        <v>20.6</v>
      </c>
      <c r="AE128" s="258" t="s">
        <v>42</v>
      </c>
      <c r="AF128" s="179"/>
      <c r="AG128" s="182"/>
      <c r="AH128" s="183"/>
      <c r="AI128" s="184"/>
      <c r="AJ128" s="183"/>
      <c r="AK128" s="184"/>
      <c r="AL128" s="183"/>
      <c r="AM128" s="180"/>
      <c r="AN128" s="183"/>
      <c r="AO128" s="180"/>
      <c r="AP128" s="15"/>
      <c r="AQ128" s="182"/>
      <c r="AR128" s="179">
        <v>2</v>
      </c>
      <c r="AS128" s="14"/>
      <c r="AT128" s="179">
        <v>6</v>
      </c>
      <c r="AU128" s="180"/>
      <c r="AV128" s="179"/>
      <c r="AW128" s="180"/>
      <c r="AX128" s="179"/>
      <c r="AY128" s="180"/>
      <c r="AZ128" s="23"/>
      <c r="BA128" s="113">
        <f>IF(SUM(AF128:AZ128)=0,0,SUM(AF128:AZ128))</f>
        <v>8</v>
      </c>
    </row>
    <row r="129" spans="1:53" x14ac:dyDescent="0.25">
      <c r="A129" s="65">
        <f>IF(Z129=0,"",RANK(Z129,Z$73:Z$145))</f>
        <v>57</v>
      </c>
      <c r="B129" s="125" t="s">
        <v>266</v>
      </c>
      <c r="C129" s="50">
        <v>24.9</v>
      </c>
      <c r="D129" s="258" t="s">
        <v>228</v>
      </c>
      <c r="E129" s="23"/>
      <c r="F129" s="50"/>
      <c r="G129" s="15"/>
      <c r="H129" s="16"/>
      <c r="I129" s="15"/>
      <c r="J129" s="16">
        <v>8</v>
      </c>
      <c r="K129" s="15"/>
      <c r="L129" s="14"/>
      <c r="M129" s="15"/>
      <c r="N129" s="14"/>
      <c r="O129" s="15"/>
      <c r="P129" s="50"/>
      <c r="Q129" s="23"/>
      <c r="R129" s="14"/>
      <c r="S129" s="23"/>
      <c r="T129" s="14"/>
      <c r="U129" s="23"/>
      <c r="V129" s="14"/>
      <c r="W129" s="23"/>
      <c r="X129" s="14"/>
      <c r="Y129" s="23"/>
      <c r="Z129" s="113">
        <f>IF(SUM(E129:Y129)=0,0,SUM(E129:Y129))</f>
        <v>8</v>
      </c>
      <c r="AA129" s="69"/>
      <c r="AB129" s="65">
        <f>IF(BA129=0,"",RANK(BA129,BA$73:BA$145))</f>
        <v>57</v>
      </c>
      <c r="AC129" s="125" t="s">
        <v>162</v>
      </c>
      <c r="AD129" s="50">
        <v>21.8</v>
      </c>
      <c r="AE129" s="258" t="s">
        <v>32</v>
      </c>
      <c r="AF129" s="179"/>
      <c r="AG129" s="182">
        <v>4</v>
      </c>
      <c r="AH129" s="183">
        <v>3</v>
      </c>
      <c r="AI129" s="184"/>
      <c r="AJ129" s="183"/>
      <c r="AK129" s="184"/>
      <c r="AL129" s="183"/>
      <c r="AM129" s="180"/>
      <c r="AN129" s="183"/>
      <c r="AO129" s="180"/>
      <c r="AP129" s="15"/>
      <c r="AQ129" s="182"/>
      <c r="AR129" s="179"/>
      <c r="AS129" s="14"/>
      <c r="AT129" s="179"/>
      <c r="AU129" s="180"/>
      <c r="AV129" s="179"/>
      <c r="AW129" s="180"/>
      <c r="AX129" s="179"/>
      <c r="AY129" s="180"/>
      <c r="AZ129" s="23"/>
      <c r="BA129" s="113">
        <f>IF(SUM(AF129:AZ129)=0,0,SUM(AF129:AZ129))</f>
        <v>7</v>
      </c>
    </row>
    <row r="130" spans="1:53" ht="15" customHeight="1" x14ac:dyDescent="0.25">
      <c r="A130" s="65">
        <f>IF(Z130=0,"",RANK(Z130,Z$73:Z$145))</f>
        <v>57</v>
      </c>
      <c r="B130" s="125" t="s">
        <v>278</v>
      </c>
      <c r="C130" s="50">
        <v>24.6</v>
      </c>
      <c r="D130" s="258" t="s">
        <v>6</v>
      </c>
      <c r="E130" s="23"/>
      <c r="F130" s="50"/>
      <c r="G130" s="15">
        <v>8</v>
      </c>
      <c r="H130" s="16"/>
      <c r="I130" s="15"/>
      <c r="J130" s="16"/>
      <c r="K130" s="15"/>
      <c r="L130" s="14"/>
      <c r="M130" s="15"/>
      <c r="N130" s="14"/>
      <c r="O130" s="15"/>
      <c r="P130" s="50"/>
      <c r="Q130" s="23"/>
      <c r="R130" s="14"/>
      <c r="S130" s="23"/>
      <c r="T130" s="14"/>
      <c r="U130" s="23"/>
      <c r="V130" s="14"/>
      <c r="W130" s="23"/>
      <c r="X130" s="14"/>
      <c r="Y130" s="23"/>
      <c r="Z130" s="113">
        <f>IF(SUM(E130:Y130)=0,0,SUM(E130:Y130))</f>
        <v>8</v>
      </c>
      <c r="AA130" s="69"/>
      <c r="AB130" s="65">
        <f>IF(BA130=0,"",RANK(BA130,BA$73:BA$145))</f>
        <v>57</v>
      </c>
      <c r="AC130" s="125" t="s">
        <v>444</v>
      </c>
      <c r="AD130" s="50">
        <v>24.1</v>
      </c>
      <c r="AE130" s="258" t="s">
        <v>42</v>
      </c>
      <c r="AF130" s="179"/>
      <c r="AG130" s="182"/>
      <c r="AH130" s="183"/>
      <c r="AI130" s="184"/>
      <c r="AJ130" s="183"/>
      <c r="AK130" s="184"/>
      <c r="AL130" s="183"/>
      <c r="AM130" s="180"/>
      <c r="AN130" s="183"/>
      <c r="AO130" s="180"/>
      <c r="AP130" s="15"/>
      <c r="AQ130" s="182"/>
      <c r="AR130" s="179"/>
      <c r="AS130" s="14"/>
      <c r="AT130" s="179"/>
      <c r="AU130" s="180"/>
      <c r="AV130" s="179"/>
      <c r="AW130" s="180">
        <v>7</v>
      </c>
      <c r="AX130" s="179"/>
      <c r="AY130" s="180"/>
      <c r="AZ130" s="23"/>
      <c r="BA130" s="113">
        <f>IF(SUM(AF130:AZ130)=0,0,SUM(AF130:AZ130))</f>
        <v>7</v>
      </c>
    </row>
    <row r="131" spans="1:53" x14ac:dyDescent="0.25">
      <c r="A131" s="65">
        <f>IF(Z131=0,"",RANK(Z131,Z$73:Z$145))</f>
        <v>57</v>
      </c>
      <c r="B131" s="125" t="s">
        <v>300</v>
      </c>
      <c r="C131" s="50">
        <v>23</v>
      </c>
      <c r="D131" s="258" t="s">
        <v>58</v>
      </c>
      <c r="E131" s="23"/>
      <c r="F131" s="50"/>
      <c r="G131" s="15"/>
      <c r="H131" s="16">
        <v>8</v>
      </c>
      <c r="I131" s="15"/>
      <c r="J131" s="16"/>
      <c r="K131" s="15"/>
      <c r="L131" s="14"/>
      <c r="M131" s="15"/>
      <c r="N131" s="14"/>
      <c r="O131" s="15"/>
      <c r="P131" s="50"/>
      <c r="Q131" s="23"/>
      <c r="R131" s="14"/>
      <c r="S131" s="23"/>
      <c r="T131" s="14"/>
      <c r="U131" s="23"/>
      <c r="V131" s="14"/>
      <c r="W131" s="23"/>
      <c r="X131" s="14"/>
      <c r="Y131" s="23"/>
      <c r="Z131" s="113">
        <f>IF(SUM(E131:Y131)=0,0,SUM(E131:Y131))</f>
        <v>8</v>
      </c>
      <c r="AA131" s="69"/>
      <c r="AB131" s="65">
        <f>IF(BA131=0,"",RANK(BA131,BA$73:BA$145))</f>
        <v>59</v>
      </c>
      <c r="AC131" s="125" t="s">
        <v>277</v>
      </c>
      <c r="AD131" s="50">
        <v>19.899999999999999</v>
      </c>
      <c r="AE131" s="258" t="s">
        <v>56</v>
      </c>
      <c r="AF131" s="179"/>
      <c r="AG131" s="182"/>
      <c r="AH131" s="183">
        <v>6</v>
      </c>
      <c r="AI131" s="184"/>
      <c r="AJ131" s="183"/>
      <c r="AK131" s="184"/>
      <c r="AL131" s="183"/>
      <c r="AM131" s="180"/>
      <c r="AN131" s="183"/>
      <c r="AO131" s="180"/>
      <c r="AP131" s="15"/>
      <c r="AQ131" s="182"/>
      <c r="AR131" s="179"/>
      <c r="AS131" s="180"/>
      <c r="AT131" s="179"/>
      <c r="AU131" s="180"/>
      <c r="AV131" s="179"/>
      <c r="AW131" s="180"/>
      <c r="AX131" s="179"/>
      <c r="AY131" s="180"/>
      <c r="AZ131" s="23"/>
      <c r="BA131" s="113">
        <f>IF(SUM(AF131:AZ131)=0,0,SUM(AF131:AZ131))</f>
        <v>6</v>
      </c>
    </row>
    <row r="132" spans="1:53" x14ac:dyDescent="0.25">
      <c r="A132" s="65">
        <f>IF(Z132=0,"",RANK(Z132,Z$73:Z$145))</f>
        <v>57</v>
      </c>
      <c r="B132" s="125" t="s">
        <v>277</v>
      </c>
      <c r="C132" s="50">
        <v>19.899999999999999</v>
      </c>
      <c r="D132" s="258" t="s">
        <v>56</v>
      </c>
      <c r="E132" s="23"/>
      <c r="F132" s="50"/>
      <c r="G132" s="15">
        <v>8</v>
      </c>
      <c r="H132" s="16"/>
      <c r="I132" s="15"/>
      <c r="J132" s="16"/>
      <c r="K132" s="15"/>
      <c r="L132" s="14"/>
      <c r="M132" s="15"/>
      <c r="N132" s="14"/>
      <c r="O132" s="15"/>
      <c r="P132" s="50"/>
      <c r="Q132" s="23"/>
      <c r="R132" s="14"/>
      <c r="S132" s="23"/>
      <c r="T132" s="14"/>
      <c r="U132" s="23"/>
      <c r="V132" s="14"/>
      <c r="W132" s="23"/>
      <c r="X132" s="14"/>
      <c r="Y132" s="23"/>
      <c r="Z132" s="113">
        <f>IF(SUM(E132:Y132)=0,0,SUM(E132:Y132))</f>
        <v>8</v>
      </c>
      <c r="AA132" s="69"/>
      <c r="AB132" s="65">
        <f>IF(BA132=0,"",RANK(BA132,BA$73:BA$145))</f>
        <v>60</v>
      </c>
      <c r="AC132" s="125" t="s">
        <v>326</v>
      </c>
      <c r="AD132" s="50">
        <v>18.399999999999999</v>
      </c>
      <c r="AE132" s="258" t="s">
        <v>42</v>
      </c>
      <c r="AF132" s="179"/>
      <c r="AG132" s="182"/>
      <c r="AH132" s="183"/>
      <c r="AI132" s="184"/>
      <c r="AJ132" s="183"/>
      <c r="AK132" s="184"/>
      <c r="AL132" s="183"/>
      <c r="AM132" s="180">
        <v>1</v>
      </c>
      <c r="AN132" s="183"/>
      <c r="AO132" s="180"/>
      <c r="AP132" s="15"/>
      <c r="AQ132" s="182">
        <v>4</v>
      </c>
      <c r="AR132" s="179"/>
      <c r="AS132" s="14"/>
      <c r="AT132" s="179"/>
      <c r="AU132" s="180"/>
      <c r="AV132" s="179"/>
      <c r="AW132" s="180"/>
      <c r="AX132" s="179"/>
      <c r="AY132" s="180"/>
      <c r="AZ132" s="23"/>
      <c r="BA132" s="113">
        <f>IF(SUM(AF132:AZ132)=0,0,SUM(AF132:AZ132))</f>
        <v>5</v>
      </c>
    </row>
    <row r="133" spans="1:53" x14ac:dyDescent="0.25">
      <c r="A133" s="65">
        <f>IF(Z133=0,"",RANK(Z133,Z$73:Z$145))</f>
        <v>57</v>
      </c>
      <c r="B133" s="125" t="s">
        <v>301</v>
      </c>
      <c r="C133" s="50">
        <v>19.3</v>
      </c>
      <c r="D133" s="258" t="s">
        <v>49</v>
      </c>
      <c r="E133" s="23"/>
      <c r="F133" s="50"/>
      <c r="G133" s="15"/>
      <c r="H133" s="16">
        <v>8</v>
      </c>
      <c r="I133" s="15"/>
      <c r="J133" s="16"/>
      <c r="K133" s="15"/>
      <c r="L133" s="14"/>
      <c r="M133" s="15"/>
      <c r="N133" s="14"/>
      <c r="O133" s="15"/>
      <c r="P133" s="50"/>
      <c r="Q133" s="23"/>
      <c r="R133" s="14"/>
      <c r="S133" s="23"/>
      <c r="T133" s="14"/>
      <c r="U133" s="23"/>
      <c r="V133" s="14"/>
      <c r="W133" s="23"/>
      <c r="X133" s="14"/>
      <c r="Y133" s="23"/>
      <c r="Z133" s="113">
        <f>IF(SUM(E133:Y133)=0,0,SUM(E133:Y133))</f>
        <v>8</v>
      </c>
      <c r="AA133" s="69"/>
      <c r="AB133" s="65">
        <f>IF(BA133=0,"",RANK(BA133,BA$73:BA$145))</f>
        <v>61</v>
      </c>
      <c r="AC133" s="125" t="s">
        <v>329</v>
      </c>
      <c r="AD133" s="50">
        <v>18.899999999999999</v>
      </c>
      <c r="AE133" s="258" t="s">
        <v>21</v>
      </c>
      <c r="AF133" s="23"/>
      <c r="AG133" s="50"/>
      <c r="AH133" s="15"/>
      <c r="AI133" s="16"/>
      <c r="AJ133" s="15"/>
      <c r="AK133" s="16"/>
      <c r="AL133" s="15">
        <v>4</v>
      </c>
      <c r="AM133" s="14"/>
      <c r="AN133" s="15"/>
      <c r="AO133" s="14"/>
      <c r="AP133" s="15"/>
      <c r="AQ133" s="182"/>
      <c r="AR133" s="179"/>
      <c r="AS133" s="14"/>
      <c r="AT133" s="179"/>
      <c r="AU133" s="180"/>
      <c r="AV133" s="23"/>
      <c r="AW133" s="14"/>
      <c r="AX133" s="23"/>
      <c r="AY133" s="14"/>
      <c r="AZ133" s="23"/>
      <c r="BA133" s="113">
        <f>IF(SUM(AF133:AZ133)=0,0,SUM(AF133:AZ133))</f>
        <v>4</v>
      </c>
    </row>
    <row r="134" spans="1:53" x14ac:dyDescent="0.25">
      <c r="A134" s="65">
        <f>IF(Z134=0,"",RANK(Z134,Z$73:Z$145))</f>
        <v>62</v>
      </c>
      <c r="B134" s="125" t="s">
        <v>444</v>
      </c>
      <c r="C134" s="50">
        <v>24.1</v>
      </c>
      <c r="D134" s="258" t="s">
        <v>42</v>
      </c>
      <c r="E134" s="23"/>
      <c r="F134" s="50"/>
      <c r="G134" s="15"/>
      <c r="H134" s="16"/>
      <c r="I134" s="15"/>
      <c r="J134" s="16"/>
      <c r="K134" s="15"/>
      <c r="L134" s="14"/>
      <c r="M134" s="15"/>
      <c r="N134" s="14"/>
      <c r="O134" s="15"/>
      <c r="P134" s="50"/>
      <c r="Q134" s="23"/>
      <c r="R134" s="14"/>
      <c r="S134" s="23"/>
      <c r="T134" s="14"/>
      <c r="U134" s="188">
        <v>5</v>
      </c>
      <c r="V134" s="14"/>
      <c r="W134" s="23"/>
      <c r="X134" s="14"/>
      <c r="Y134" s="23"/>
      <c r="Z134" s="113">
        <f>IF(SUM(E134:Y134)=0,0,SUM(E134:Y134))</f>
        <v>5</v>
      </c>
      <c r="AA134" s="69"/>
      <c r="AB134" s="65">
        <f>IF(BA134=0,"",RANK(BA134,BA$73:BA$145))</f>
        <v>61</v>
      </c>
      <c r="AC134" s="125" t="s">
        <v>251</v>
      </c>
      <c r="AD134" s="50">
        <v>21.4</v>
      </c>
      <c r="AE134" s="258" t="s">
        <v>46</v>
      </c>
      <c r="AF134" s="179"/>
      <c r="AG134" s="182"/>
      <c r="AH134" s="183"/>
      <c r="AI134" s="184"/>
      <c r="AJ134" s="183">
        <v>4</v>
      </c>
      <c r="AK134" s="184"/>
      <c r="AL134" s="183"/>
      <c r="AM134" s="180"/>
      <c r="AN134" s="183"/>
      <c r="AO134" s="180"/>
      <c r="AP134" s="15"/>
      <c r="AQ134" s="182"/>
      <c r="AR134" s="179"/>
      <c r="AS134" s="14"/>
      <c r="AT134" s="179"/>
      <c r="AU134" s="180"/>
      <c r="AV134" s="179"/>
      <c r="AW134" s="180"/>
      <c r="AX134" s="179"/>
      <c r="AY134" s="180"/>
      <c r="AZ134" s="23"/>
      <c r="BA134" s="113">
        <f>IF(SUM(AF134:AZ134)=0,0,SUM(AF134:AZ134))</f>
        <v>4</v>
      </c>
    </row>
    <row r="135" spans="1:53" x14ac:dyDescent="0.25">
      <c r="A135" s="65">
        <f>IF(Z135=0,"",RANK(Z135,Z$73:Z$145))</f>
        <v>62</v>
      </c>
      <c r="B135" s="125" t="s">
        <v>348</v>
      </c>
      <c r="C135" s="50">
        <v>23.9</v>
      </c>
      <c r="D135" s="258" t="s">
        <v>45</v>
      </c>
      <c r="E135" s="23"/>
      <c r="F135" s="50"/>
      <c r="G135" s="15"/>
      <c r="H135" s="16"/>
      <c r="I135" s="15"/>
      <c r="J135" s="16">
        <v>5</v>
      </c>
      <c r="K135" s="15"/>
      <c r="L135" s="14"/>
      <c r="M135" s="15"/>
      <c r="N135" s="14"/>
      <c r="O135" s="15"/>
      <c r="P135" s="50"/>
      <c r="Q135" s="23"/>
      <c r="R135" s="14"/>
      <c r="S135" s="23"/>
      <c r="T135" s="14"/>
      <c r="U135" s="23"/>
      <c r="V135" s="14"/>
      <c r="W135" s="23"/>
      <c r="X135" s="14"/>
      <c r="Y135" s="23"/>
      <c r="Z135" s="113">
        <f>IF(SUM(E135:Y135)=0,0,SUM(E135:Y135))</f>
        <v>5</v>
      </c>
      <c r="AA135" s="69"/>
      <c r="AB135" s="65">
        <f>IF(BA135=0,"",RANK(BA135,BA$73:BA$145))</f>
        <v>61</v>
      </c>
      <c r="AC135" s="125" t="s">
        <v>155</v>
      </c>
      <c r="AD135" s="50">
        <v>24.8</v>
      </c>
      <c r="AE135" s="258" t="s">
        <v>47</v>
      </c>
      <c r="AF135" s="179"/>
      <c r="AG135" s="182">
        <v>4</v>
      </c>
      <c r="AH135" s="183"/>
      <c r="AI135" s="184"/>
      <c r="AJ135" s="183"/>
      <c r="AK135" s="184"/>
      <c r="AL135" s="183"/>
      <c r="AM135" s="180"/>
      <c r="AN135" s="183"/>
      <c r="AO135" s="180"/>
      <c r="AP135" s="15"/>
      <c r="AQ135" s="182"/>
      <c r="AR135" s="179"/>
      <c r="AS135" s="14"/>
      <c r="AT135" s="179"/>
      <c r="AU135" s="180"/>
      <c r="AV135" s="179"/>
      <c r="AW135" s="180"/>
      <c r="AX135" s="179"/>
      <c r="AY135" s="180"/>
      <c r="AZ135" s="23"/>
      <c r="BA135" s="113">
        <f>IF(SUM(AF135:AZ135)=0,0,SUM(AF135:AZ135))</f>
        <v>4</v>
      </c>
    </row>
    <row r="136" spans="1:53" x14ac:dyDescent="0.25">
      <c r="A136" s="65">
        <f>IF(Z136=0,"",RANK(Z136,Z$73:Z$145))</f>
        <v>64</v>
      </c>
      <c r="B136" s="125" t="s">
        <v>318</v>
      </c>
      <c r="C136" s="50">
        <v>24.2</v>
      </c>
      <c r="D136" s="258" t="s">
        <v>58</v>
      </c>
      <c r="E136" s="23"/>
      <c r="F136" s="50"/>
      <c r="G136" s="15"/>
      <c r="H136" s="16">
        <v>3</v>
      </c>
      <c r="I136" s="15"/>
      <c r="J136" s="16"/>
      <c r="K136" s="15"/>
      <c r="L136" s="14"/>
      <c r="M136" s="15"/>
      <c r="N136" s="14"/>
      <c r="O136" s="15"/>
      <c r="P136" s="50"/>
      <c r="Q136" s="23"/>
      <c r="R136" s="14"/>
      <c r="S136" s="23"/>
      <c r="T136" s="14"/>
      <c r="U136" s="23"/>
      <c r="V136" s="14"/>
      <c r="W136" s="23"/>
      <c r="X136" s="14"/>
      <c r="Y136" s="23"/>
      <c r="Z136" s="113">
        <f>IF(SUM(E136:Y136)=0,0,SUM(E136:Y136))</f>
        <v>3</v>
      </c>
      <c r="AA136" s="69"/>
      <c r="AB136" s="65">
        <f>IF(BA136=0,"",RANK(BA136,BA$73:BA$145))</f>
        <v>64</v>
      </c>
      <c r="AC136" s="125" t="s">
        <v>354</v>
      </c>
      <c r="AD136" s="50">
        <v>19.3</v>
      </c>
      <c r="AE136" s="258" t="s">
        <v>64</v>
      </c>
      <c r="AF136" s="179"/>
      <c r="AG136" s="182"/>
      <c r="AH136" s="183"/>
      <c r="AI136" s="184"/>
      <c r="AJ136" s="183"/>
      <c r="AK136" s="184"/>
      <c r="AL136" s="183"/>
      <c r="AM136" s="180"/>
      <c r="AN136" s="183"/>
      <c r="AO136" s="180"/>
      <c r="AP136" s="15"/>
      <c r="AQ136" s="182"/>
      <c r="AR136" s="179"/>
      <c r="AS136" s="180"/>
      <c r="AT136" s="179">
        <v>3</v>
      </c>
      <c r="AU136" s="180"/>
      <c r="AV136" s="179"/>
      <c r="AW136" s="180"/>
      <c r="AX136" s="179"/>
      <c r="AY136" s="180"/>
      <c r="AZ136" s="23"/>
      <c r="BA136" s="113">
        <f>IF(SUM(AF136:AZ136)=0,0,SUM(AF136:AZ136))</f>
        <v>3</v>
      </c>
    </row>
    <row r="137" spans="1:53" x14ac:dyDescent="0.25">
      <c r="A137" s="65">
        <f>IF(Z137=0,"",RANK(Z137,Z$73:Z$145))</f>
        <v>64</v>
      </c>
      <c r="B137" s="125" t="s">
        <v>260</v>
      </c>
      <c r="C137" s="50">
        <v>22.1</v>
      </c>
      <c r="D137" s="258" t="s">
        <v>47</v>
      </c>
      <c r="E137" s="23"/>
      <c r="F137" s="50">
        <v>3</v>
      </c>
      <c r="G137" s="15"/>
      <c r="H137" s="16"/>
      <c r="I137" s="15"/>
      <c r="J137" s="16"/>
      <c r="K137" s="15"/>
      <c r="L137" s="14"/>
      <c r="M137" s="15"/>
      <c r="N137" s="14"/>
      <c r="O137" s="15"/>
      <c r="P137" s="50"/>
      <c r="Q137" s="23"/>
      <c r="R137" s="14"/>
      <c r="S137" s="23"/>
      <c r="T137" s="14"/>
      <c r="U137" s="23"/>
      <c r="V137" s="14"/>
      <c r="W137" s="23"/>
      <c r="X137" s="14"/>
      <c r="Y137" s="23"/>
      <c r="Z137" s="113">
        <f>IF(SUM(E137:Y137)=0,0,SUM(E137:Y137))</f>
        <v>3</v>
      </c>
      <c r="AA137" s="69"/>
      <c r="AB137" s="65">
        <f>IF(BA137=0,"",RANK(BA137,BA$73:BA$145))</f>
        <v>64</v>
      </c>
      <c r="AC137" s="125" t="s">
        <v>301</v>
      </c>
      <c r="AD137" s="50">
        <v>19.3</v>
      </c>
      <c r="AE137" s="258" t="s">
        <v>49</v>
      </c>
      <c r="AF137" s="179"/>
      <c r="AG137" s="182"/>
      <c r="AH137" s="183"/>
      <c r="AI137" s="184">
        <v>3</v>
      </c>
      <c r="AJ137" s="183"/>
      <c r="AK137" s="184"/>
      <c r="AL137" s="183"/>
      <c r="AM137" s="180"/>
      <c r="AN137" s="183"/>
      <c r="AO137" s="180"/>
      <c r="AP137" s="15"/>
      <c r="AQ137" s="182"/>
      <c r="AR137" s="179"/>
      <c r="AS137" s="14"/>
      <c r="AT137" s="179"/>
      <c r="AU137" s="180"/>
      <c r="AV137" s="179"/>
      <c r="AW137" s="180"/>
      <c r="AX137" s="179"/>
      <c r="AY137" s="180"/>
      <c r="AZ137" s="23"/>
      <c r="BA137" s="113">
        <f>IF(SUM(AF137:AZ137)=0,0,SUM(AF137:AZ137))</f>
        <v>3</v>
      </c>
    </row>
    <row r="138" spans="1:53" x14ac:dyDescent="0.25">
      <c r="A138" s="65">
        <f>IF(Z138=0,"",RANK(Z138,Z$73:Z$145))</f>
        <v>64</v>
      </c>
      <c r="B138" s="125" t="s">
        <v>162</v>
      </c>
      <c r="C138" s="50">
        <v>21.8</v>
      </c>
      <c r="D138" s="258" t="s">
        <v>32</v>
      </c>
      <c r="E138" s="23"/>
      <c r="F138" s="50">
        <v>3</v>
      </c>
      <c r="G138" s="15"/>
      <c r="H138" s="16"/>
      <c r="I138" s="15"/>
      <c r="J138" s="16"/>
      <c r="K138" s="15"/>
      <c r="L138" s="14"/>
      <c r="M138" s="15"/>
      <c r="N138" s="14"/>
      <c r="O138" s="15"/>
      <c r="P138" s="50"/>
      <c r="Q138" s="23"/>
      <c r="R138" s="14"/>
      <c r="S138" s="23"/>
      <c r="T138" s="14"/>
      <c r="U138" s="23"/>
      <c r="V138" s="14"/>
      <c r="W138" s="23"/>
      <c r="X138" s="14"/>
      <c r="Y138" s="23"/>
      <c r="Z138" s="113">
        <f>IF(SUM(E138:Y138)=0,0,SUM(E138:Y138))</f>
        <v>3</v>
      </c>
      <c r="AA138" s="69"/>
      <c r="AB138" s="65">
        <f>IF(BA138=0,"",RANK(BA138,BA$73:BA$145))</f>
        <v>64</v>
      </c>
      <c r="AC138" s="125" t="s">
        <v>318</v>
      </c>
      <c r="AD138" s="50">
        <v>24.2</v>
      </c>
      <c r="AE138" s="258" t="s">
        <v>58</v>
      </c>
      <c r="AF138" s="179"/>
      <c r="AG138" s="182"/>
      <c r="AH138" s="183"/>
      <c r="AI138" s="184">
        <v>3</v>
      </c>
      <c r="AJ138" s="183"/>
      <c r="AK138" s="184"/>
      <c r="AL138" s="183"/>
      <c r="AM138" s="180"/>
      <c r="AN138" s="183"/>
      <c r="AO138" s="180"/>
      <c r="AP138" s="15"/>
      <c r="AQ138" s="182"/>
      <c r="AR138" s="179"/>
      <c r="AS138" s="14"/>
      <c r="AT138" s="179"/>
      <c r="AU138" s="180"/>
      <c r="AV138" s="179"/>
      <c r="AW138" s="180"/>
      <c r="AX138" s="179"/>
      <c r="AY138" s="180"/>
      <c r="AZ138" s="23"/>
      <c r="BA138" s="113">
        <f>IF(SUM(AF138:AZ138)=0,0,SUM(AF138:AZ138))</f>
        <v>3</v>
      </c>
    </row>
    <row r="139" spans="1:53" x14ac:dyDescent="0.25">
      <c r="A139" s="65">
        <f>IF(Z139=0,"",RANK(Z139,Z$73:Z$145))</f>
        <v>64</v>
      </c>
      <c r="B139" s="125" t="s">
        <v>163</v>
      </c>
      <c r="C139" s="50">
        <v>21.7</v>
      </c>
      <c r="D139" s="258" t="s">
        <v>164</v>
      </c>
      <c r="E139" s="23"/>
      <c r="F139" s="50">
        <v>3</v>
      </c>
      <c r="G139" s="15"/>
      <c r="H139" s="16"/>
      <c r="I139" s="15"/>
      <c r="J139" s="16"/>
      <c r="K139" s="15"/>
      <c r="L139" s="14"/>
      <c r="M139" s="15"/>
      <c r="N139" s="14"/>
      <c r="O139" s="15"/>
      <c r="P139" s="50"/>
      <c r="Q139" s="23"/>
      <c r="R139" s="14"/>
      <c r="S139" s="23"/>
      <c r="T139" s="14"/>
      <c r="U139" s="23"/>
      <c r="V139" s="14"/>
      <c r="W139" s="23"/>
      <c r="X139" s="14"/>
      <c r="Y139" s="23"/>
      <c r="Z139" s="113">
        <f>IF(SUM(E139:Y139)=0,0,SUM(E139:Y139))</f>
        <v>3</v>
      </c>
      <c r="AA139" s="69"/>
      <c r="AB139" s="65">
        <f>IF(BA139=0,"",RANK(BA139,BA$73:BA$145))</f>
        <v>67</v>
      </c>
      <c r="AC139" s="125" t="s">
        <v>397</v>
      </c>
      <c r="AD139" s="50">
        <v>22.7</v>
      </c>
      <c r="AE139" s="258" t="s">
        <v>7</v>
      </c>
      <c r="AF139" s="179"/>
      <c r="AG139" s="182"/>
      <c r="AH139" s="183"/>
      <c r="AI139" s="184"/>
      <c r="AJ139" s="183"/>
      <c r="AK139" s="184"/>
      <c r="AL139" s="183"/>
      <c r="AM139" s="180"/>
      <c r="AN139" s="183"/>
      <c r="AO139" s="180"/>
      <c r="AP139" s="15"/>
      <c r="AQ139" s="182"/>
      <c r="AR139" s="179"/>
      <c r="AS139" s="14"/>
      <c r="AT139" s="179"/>
      <c r="AU139" s="180"/>
      <c r="AV139" s="179"/>
      <c r="AW139" s="180">
        <v>2</v>
      </c>
      <c r="AX139" s="179"/>
      <c r="AY139" s="180"/>
      <c r="AZ139" s="23"/>
      <c r="BA139" s="113">
        <f>IF(SUM(AF139:AZ139)=0,0,SUM(AF139:AZ139))</f>
        <v>2</v>
      </c>
    </row>
    <row r="140" spans="1:53" x14ac:dyDescent="0.25">
      <c r="A140" s="65">
        <f>IF(Z140=0,"",RANK(Z140,Z$73:Z$145))</f>
        <v>68</v>
      </c>
      <c r="B140" s="125" t="s">
        <v>267</v>
      </c>
      <c r="C140" s="50">
        <v>23.9</v>
      </c>
      <c r="D140" s="258" t="s">
        <v>7</v>
      </c>
      <c r="E140" s="23"/>
      <c r="F140" s="50"/>
      <c r="G140" s="15"/>
      <c r="H140" s="16"/>
      <c r="I140" s="15"/>
      <c r="J140" s="16"/>
      <c r="K140" s="15">
        <v>2</v>
      </c>
      <c r="L140" s="14"/>
      <c r="M140" s="15"/>
      <c r="N140" s="14"/>
      <c r="O140" s="15"/>
      <c r="P140" s="50"/>
      <c r="Q140" s="23"/>
      <c r="R140" s="14"/>
      <c r="S140" s="23"/>
      <c r="T140" s="14"/>
      <c r="U140" s="23"/>
      <c r="V140" s="14"/>
      <c r="W140" s="23"/>
      <c r="X140" s="14"/>
      <c r="Y140" s="23"/>
      <c r="Z140" s="113">
        <f>IF(SUM(E140:Y140)=0,0,SUM(E140:Y140))</f>
        <v>2</v>
      </c>
      <c r="AA140" s="69"/>
      <c r="AB140" s="65">
        <f>IF(BA140=0,"",RANK(BA140,BA$73:BA$145))</f>
        <v>67</v>
      </c>
      <c r="AC140" s="125" t="s">
        <v>267</v>
      </c>
      <c r="AD140" s="50">
        <v>23.9</v>
      </c>
      <c r="AE140" s="258" t="s">
        <v>7</v>
      </c>
      <c r="AF140" s="23"/>
      <c r="AG140" s="50"/>
      <c r="AH140" s="15"/>
      <c r="AI140" s="16"/>
      <c r="AJ140" s="15"/>
      <c r="AK140" s="16"/>
      <c r="AL140" s="15">
        <v>2</v>
      </c>
      <c r="AM140" s="14"/>
      <c r="AN140" s="15"/>
      <c r="AO140" s="14"/>
      <c r="AP140" s="15"/>
      <c r="AQ140" s="182"/>
      <c r="AR140" s="179"/>
      <c r="AS140" s="14"/>
      <c r="AT140" s="23"/>
      <c r="AU140" s="180"/>
      <c r="AV140" s="23"/>
      <c r="AW140" s="14"/>
      <c r="AX140" s="23"/>
      <c r="AY140" s="14"/>
      <c r="AZ140" s="23"/>
      <c r="BA140" s="113">
        <f>IF(SUM(AF140:AZ140)=0,0,SUM(AF140:AZ140))</f>
        <v>2</v>
      </c>
    </row>
    <row r="141" spans="1:53" x14ac:dyDescent="0.25">
      <c r="A141" s="65">
        <f>IF(Z141=0,"",RANK(Z141,Z$73:Z$145))</f>
        <v>68</v>
      </c>
      <c r="B141" s="125" t="s">
        <v>439</v>
      </c>
      <c r="C141" s="50">
        <v>23.5</v>
      </c>
      <c r="D141" s="258" t="s">
        <v>46</v>
      </c>
      <c r="E141" s="23"/>
      <c r="F141" s="50"/>
      <c r="G141" s="15"/>
      <c r="H141" s="16"/>
      <c r="I141" s="15"/>
      <c r="J141" s="16"/>
      <c r="K141" s="15"/>
      <c r="L141" s="14"/>
      <c r="M141" s="15"/>
      <c r="N141" s="14"/>
      <c r="O141" s="15"/>
      <c r="P141" s="50"/>
      <c r="Q141" s="23"/>
      <c r="R141" s="14"/>
      <c r="S141" s="23"/>
      <c r="T141" s="14"/>
      <c r="U141" s="23">
        <v>2</v>
      </c>
      <c r="V141" s="14"/>
      <c r="W141" s="23"/>
      <c r="X141" s="14"/>
      <c r="Y141" s="23"/>
      <c r="Z141" s="113">
        <f>IF(SUM(E141:Y141)=0,0,SUM(E141:Y141))</f>
        <v>2</v>
      </c>
      <c r="AA141" s="69"/>
      <c r="AB141" s="65">
        <f>IF(BA141=0,"",RANK(BA141,BA$73:BA$145))</f>
        <v>69</v>
      </c>
      <c r="AC141" s="125" t="s">
        <v>396</v>
      </c>
      <c r="AD141" s="50">
        <v>19.7</v>
      </c>
      <c r="AE141" s="258" t="s">
        <v>43</v>
      </c>
      <c r="AF141" s="23"/>
      <c r="AG141" s="50"/>
      <c r="AH141" s="15"/>
      <c r="AI141" s="16"/>
      <c r="AJ141" s="15"/>
      <c r="AK141" s="16"/>
      <c r="AL141" s="15"/>
      <c r="AM141" s="14"/>
      <c r="AN141" s="15"/>
      <c r="AO141" s="14"/>
      <c r="AP141" s="15"/>
      <c r="AQ141" s="182"/>
      <c r="AR141" s="179"/>
      <c r="AS141" s="14">
        <v>1</v>
      </c>
      <c r="AT141" s="23"/>
      <c r="AU141" s="180"/>
      <c r="AV141" s="23"/>
      <c r="AW141" s="14"/>
      <c r="AX141" s="23"/>
      <c r="AY141" s="14"/>
      <c r="AZ141" s="23"/>
      <c r="BA141" s="113">
        <f>IF(SUM(AF141:AZ141)=0,0,SUM(AF141:AZ141))</f>
        <v>1</v>
      </c>
    </row>
    <row r="142" spans="1:53" x14ac:dyDescent="0.25">
      <c r="A142" s="65">
        <f>IF(Z142=0,"",RANK(Z142,Z$73:Z$145))</f>
        <v>68</v>
      </c>
      <c r="B142" s="125" t="s">
        <v>303</v>
      </c>
      <c r="C142" s="50">
        <v>18.7</v>
      </c>
      <c r="D142" s="258" t="s">
        <v>7</v>
      </c>
      <c r="E142" s="23"/>
      <c r="F142" s="50"/>
      <c r="G142" s="15"/>
      <c r="H142" s="16"/>
      <c r="I142" s="15"/>
      <c r="J142" s="16"/>
      <c r="K142" s="15"/>
      <c r="L142" s="14"/>
      <c r="M142" s="15">
        <v>2</v>
      </c>
      <c r="N142" s="14"/>
      <c r="O142" s="15"/>
      <c r="P142" s="50"/>
      <c r="Q142" s="23"/>
      <c r="R142" s="14"/>
      <c r="S142" s="23"/>
      <c r="T142" s="14"/>
      <c r="U142" s="23"/>
      <c r="V142" s="14"/>
      <c r="W142" s="23"/>
      <c r="X142" s="14"/>
      <c r="Y142" s="23"/>
      <c r="Z142" s="113">
        <f>IF(SUM(E142:Y142)=0,0,SUM(E142:Y142))</f>
        <v>2</v>
      </c>
      <c r="AA142" s="69"/>
      <c r="AB142" s="65">
        <f>IF(BA142=0,"",RANK(BA142,BA$73:BA$145))</f>
        <v>69</v>
      </c>
      <c r="AC142" s="125" t="s">
        <v>255</v>
      </c>
      <c r="AD142" s="50">
        <v>19.8</v>
      </c>
      <c r="AE142" s="258" t="s">
        <v>7</v>
      </c>
      <c r="AF142" s="179"/>
      <c r="AG142" s="182"/>
      <c r="AH142" s="183"/>
      <c r="AI142" s="184"/>
      <c r="AJ142" s="183"/>
      <c r="AK142" s="184"/>
      <c r="AL142" s="183"/>
      <c r="AM142" s="180">
        <v>1</v>
      </c>
      <c r="AN142" s="183"/>
      <c r="AO142" s="180"/>
      <c r="AP142" s="15"/>
      <c r="AQ142" s="182"/>
      <c r="AR142" s="179"/>
      <c r="AS142" s="14"/>
      <c r="AT142" s="179"/>
      <c r="AU142" s="180"/>
      <c r="AV142" s="179"/>
      <c r="AW142" s="180"/>
      <c r="AX142" s="179"/>
      <c r="AY142" s="180"/>
      <c r="AZ142" s="23"/>
      <c r="BA142" s="113">
        <f>IF(SUM(AF142:AZ142)=0,0,SUM(AF142:AZ142))</f>
        <v>1</v>
      </c>
    </row>
    <row r="143" spans="1:53" x14ac:dyDescent="0.25">
      <c r="A143" s="65">
        <f>IF(Z143=0,"",RANK(Z143,Z$73:Z$145))</f>
        <v>71</v>
      </c>
      <c r="B143" s="125" t="s">
        <v>251</v>
      </c>
      <c r="C143" s="50">
        <v>21.4</v>
      </c>
      <c r="D143" s="258" t="s">
        <v>46</v>
      </c>
      <c r="E143" s="23"/>
      <c r="F143" s="50"/>
      <c r="G143" s="15"/>
      <c r="H143" s="16"/>
      <c r="I143" s="15"/>
      <c r="J143" s="16"/>
      <c r="K143" s="15"/>
      <c r="L143" s="14"/>
      <c r="M143" s="15"/>
      <c r="N143" s="14"/>
      <c r="O143" s="15">
        <v>1</v>
      </c>
      <c r="P143" s="50"/>
      <c r="Q143" s="23"/>
      <c r="R143" s="14"/>
      <c r="S143" s="23"/>
      <c r="T143" s="14"/>
      <c r="U143" s="23"/>
      <c r="V143" s="14"/>
      <c r="W143" s="23"/>
      <c r="X143" s="14"/>
      <c r="Y143" s="23"/>
      <c r="Z143" s="113">
        <f>IF(SUM(E143:Y143)=0,0,SUM(E143:Y143))</f>
        <v>1</v>
      </c>
      <c r="AA143" s="69"/>
      <c r="AB143" s="65" t="str">
        <f>IF(BA143=0,"",RANK(BA143,BA$73:BA$145))</f>
        <v/>
      </c>
      <c r="AC143" s="125"/>
      <c r="AD143" s="50"/>
      <c r="AE143" s="258"/>
      <c r="AF143" s="179"/>
      <c r="AG143" s="182"/>
      <c r="AH143" s="183"/>
      <c r="AI143" s="184"/>
      <c r="AJ143" s="183"/>
      <c r="AK143" s="184"/>
      <c r="AL143" s="183"/>
      <c r="AM143" s="180"/>
      <c r="AN143" s="183"/>
      <c r="AO143" s="180"/>
      <c r="AP143" s="15"/>
      <c r="AQ143" s="182"/>
      <c r="AR143" s="179"/>
      <c r="AS143" s="180"/>
      <c r="AT143" s="179"/>
      <c r="AU143" s="180"/>
      <c r="AV143" s="179"/>
      <c r="AW143" s="180"/>
      <c r="AX143" s="179"/>
      <c r="AY143" s="180"/>
      <c r="AZ143" s="23"/>
      <c r="BA143" s="113"/>
    </row>
    <row r="144" spans="1:53" ht="15" customHeight="1" x14ac:dyDescent="0.25">
      <c r="A144" s="65">
        <f>IF(Z144=0,"",RANK(Z144,Z$73:Z$145))</f>
        <v>71</v>
      </c>
      <c r="B144" s="125" t="s">
        <v>281</v>
      </c>
      <c r="C144" s="50">
        <v>21.4</v>
      </c>
      <c r="D144" s="258" t="s">
        <v>282</v>
      </c>
      <c r="E144" s="23"/>
      <c r="F144" s="50"/>
      <c r="G144" s="15">
        <v>1</v>
      </c>
      <c r="H144" s="16"/>
      <c r="I144" s="15"/>
      <c r="J144" s="16"/>
      <c r="K144" s="15"/>
      <c r="L144" s="14"/>
      <c r="M144" s="15"/>
      <c r="N144" s="14"/>
      <c r="O144" s="15"/>
      <c r="P144" s="50"/>
      <c r="Q144" s="23"/>
      <c r="R144" s="14"/>
      <c r="S144" s="23"/>
      <c r="T144" s="14"/>
      <c r="U144" s="23"/>
      <c r="V144" s="14"/>
      <c r="W144" s="23"/>
      <c r="X144" s="14"/>
      <c r="Y144" s="23"/>
      <c r="Z144" s="113">
        <f>IF(SUM(E144:Y144)=0,0,SUM(E144:Y144))</f>
        <v>1</v>
      </c>
      <c r="AA144" s="69"/>
      <c r="AB144" s="65" t="str">
        <f>IF(BA144=0,"",RANK(BA144,BA$73:BA$145))</f>
        <v/>
      </c>
      <c r="AC144" s="125"/>
      <c r="AD144" s="50"/>
      <c r="AE144" s="258"/>
      <c r="AF144" s="179"/>
      <c r="AG144" s="182"/>
      <c r="AH144" s="183"/>
      <c r="AI144" s="184"/>
      <c r="AJ144" s="183"/>
      <c r="AK144" s="184"/>
      <c r="AL144" s="183"/>
      <c r="AM144" s="180"/>
      <c r="AN144" s="183"/>
      <c r="AO144" s="180"/>
      <c r="AP144" s="15"/>
      <c r="AQ144" s="182"/>
      <c r="AR144" s="179"/>
      <c r="AS144" s="180"/>
      <c r="AT144" s="179"/>
      <c r="AU144" s="180"/>
      <c r="AV144" s="179"/>
      <c r="AW144" s="180"/>
      <c r="AX144" s="179"/>
      <c r="AY144" s="180"/>
      <c r="AZ144" s="23"/>
      <c r="BA144" s="113"/>
    </row>
    <row r="145" spans="1:53" ht="15.75" thickBot="1" x14ac:dyDescent="0.3">
      <c r="A145" s="65" t="str">
        <f>IF(Z145=0,"",RANK(Z145,Z$73:Z$145))</f>
        <v/>
      </c>
      <c r="B145" s="125"/>
      <c r="C145" s="50"/>
      <c r="D145" s="258"/>
      <c r="E145" s="23"/>
      <c r="F145" s="50"/>
      <c r="G145" s="15"/>
      <c r="H145" s="16"/>
      <c r="I145" s="15"/>
      <c r="J145" s="16"/>
      <c r="K145" s="15"/>
      <c r="L145" s="14"/>
      <c r="M145" s="15"/>
      <c r="N145" s="14"/>
      <c r="O145" s="15"/>
      <c r="P145" s="50"/>
      <c r="Q145" s="23"/>
      <c r="R145" s="14"/>
      <c r="S145" s="23"/>
      <c r="T145" s="14"/>
      <c r="U145" s="23"/>
      <c r="V145" s="14"/>
      <c r="W145" s="23"/>
      <c r="X145" s="14"/>
      <c r="Y145" s="23"/>
      <c r="Z145" s="113"/>
      <c r="AA145" s="69"/>
      <c r="AB145" s="65" t="str">
        <f>IF(BA145=0,"",RANK(BA145,BA$73:BA$145))</f>
        <v/>
      </c>
      <c r="AC145" s="125"/>
      <c r="AD145" s="50"/>
      <c r="AE145" s="258"/>
      <c r="AF145" s="179"/>
      <c r="AG145" s="182"/>
      <c r="AH145" s="183"/>
      <c r="AI145" s="184"/>
      <c r="AJ145" s="183"/>
      <c r="AK145" s="184"/>
      <c r="AL145" s="183"/>
      <c r="AM145" s="180"/>
      <c r="AN145" s="183"/>
      <c r="AO145" s="180"/>
      <c r="AP145" s="15"/>
      <c r="AQ145" s="182"/>
      <c r="AR145" s="179"/>
      <c r="AS145" s="180"/>
      <c r="AT145" s="179"/>
      <c r="AU145" s="180"/>
      <c r="AV145" s="179"/>
      <c r="AW145" s="180"/>
      <c r="AX145" s="179"/>
      <c r="AY145" s="180"/>
      <c r="AZ145" s="23"/>
      <c r="BA145" s="113"/>
    </row>
    <row r="146" spans="1:53" ht="16.5" hidden="1" thickBot="1" x14ac:dyDescent="0.3">
      <c r="A146" s="68"/>
      <c r="B146" s="48"/>
      <c r="C146" s="49"/>
      <c r="D146" s="72"/>
      <c r="E146" s="33"/>
      <c r="F146" s="36"/>
      <c r="G146" s="33"/>
      <c r="H146" s="33"/>
      <c r="I146" s="33"/>
      <c r="J146" s="33"/>
      <c r="K146" s="33"/>
      <c r="L146" s="36"/>
      <c r="M146" s="33"/>
      <c r="N146" s="33"/>
      <c r="O146" s="33"/>
      <c r="P146" s="33"/>
      <c r="Q146" s="36"/>
      <c r="R146" s="33"/>
      <c r="S146" s="33"/>
      <c r="T146" s="33"/>
      <c r="U146" s="33"/>
      <c r="V146" s="33"/>
      <c r="W146" s="33"/>
      <c r="X146" s="33"/>
      <c r="Y146" s="33"/>
      <c r="Z146" s="69"/>
      <c r="AA146" s="69"/>
      <c r="AB146" s="67"/>
      <c r="AC146" s="37"/>
      <c r="AD146" s="41"/>
      <c r="AE146" s="74"/>
      <c r="AF146" s="39"/>
      <c r="AG146" s="38"/>
      <c r="AH146" s="39"/>
      <c r="AI146" s="38"/>
      <c r="AJ146" s="39"/>
      <c r="AK146" s="39"/>
      <c r="AL146" s="39"/>
      <c r="AM146" s="39"/>
      <c r="AN146" s="39"/>
      <c r="AO146" s="38"/>
      <c r="AP146" s="38"/>
      <c r="AQ146" s="39"/>
      <c r="AR146" s="38"/>
      <c r="AS146" s="39"/>
      <c r="AT146" s="39"/>
      <c r="AU146" s="39"/>
      <c r="AV146" s="39"/>
      <c r="AW146" s="39"/>
      <c r="AX146" s="39"/>
      <c r="AY146" s="39"/>
      <c r="AZ146" s="39"/>
      <c r="BA146" s="71"/>
    </row>
    <row r="147" spans="1:53" ht="18" customHeight="1" x14ac:dyDescent="0.25">
      <c r="A147" s="222" t="s">
        <v>98</v>
      </c>
      <c r="B147" s="223"/>
      <c r="C147" s="22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  <c r="Z147" s="224"/>
      <c r="AA147" s="69"/>
      <c r="AB147" s="225" t="s">
        <v>99</v>
      </c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  <c r="AP147" s="226"/>
      <c r="AQ147" s="226"/>
      <c r="AR147" s="226"/>
      <c r="AS147" s="226"/>
      <c r="AT147" s="226"/>
      <c r="AU147" s="226"/>
      <c r="AV147" s="226"/>
      <c r="AW147" s="226"/>
      <c r="AX147" s="226"/>
      <c r="AY147" s="226"/>
      <c r="AZ147" s="226"/>
      <c r="BA147" s="227"/>
    </row>
    <row r="148" spans="1:53" hidden="1" x14ac:dyDescent="0.25">
      <c r="A148" s="65"/>
      <c r="B148" s="125"/>
      <c r="C148" s="50"/>
      <c r="D148" s="126"/>
      <c r="E148" s="23"/>
      <c r="F148" s="50"/>
      <c r="G148" s="15"/>
      <c r="H148" s="16"/>
      <c r="I148" s="15"/>
      <c r="J148" s="16"/>
      <c r="K148" s="15"/>
      <c r="L148" s="14"/>
      <c r="M148" s="15"/>
      <c r="N148" s="14"/>
      <c r="O148" s="15"/>
      <c r="P148" s="50"/>
      <c r="Q148" s="23"/>
      <c r="R148" s="14"/>
      <c r="S148" s="23"/>
      <c r="T148" s="14"/>
      <c r="U148" s="23"/>
      <c r="V148" s="14"/>
      <c r="W148" s="23"/>
      <c r="X148" s="14"/>
      <c r="Y148" s="23"/>
      <c r="Z148" s="113"/>
      <c r="AA148" s="69"/>
      <c r="AB148" s="65"/>
      <c r="AC148" s="125"/>
      <c r="AD148" s="50"/>
      <c r="AE148" s="126"/>
      <c r="AF148" s="23"/>
      <c r="AG148" s="50"/>
      <c r="AH148" s="15"/>
      <c r="AI148" s="16"/>
      <c r="AJ148" s="15"/>
      <c r="AK148" s="16"/>
      <c r="AL148" s="15"/>
      <c r="AM148" s="14"/>
      <c r="AN148" s="15"/>
      <c r="AO148" s="14"/>
      <c r="AP148" s="15"/>
      <c r="AQ148" s="50"/>
      <c r="AR148" s="23"/>
      <c r="AS148" s="14"/>
      <c r="AT148" s="23"/>
      <c r="AU148" s="14"/>
      <c r="AV148" s="23"/>
      <c r="AW148" s="14"/>
      <c r="AX148" s="23"/>
      <c r="AY148" s="14"/>
      <c r="AZ148" s="23"/>
      <c r="BA148" s="113"/>
    </row>
    <row r="149" spans="1:53" x14ac:dyDescent="0.25">
      <c r="A149" s="65">
        <f>IF(Z149=0,"",RANK(Z149,Z$149:Z$219))</f>
        <v>1</v>
      </c>
      <c r="B149" s="125" t="s">
        <v>179</v>
      </c>
      <c r="C149" s="50">
        <v>25.1</v>
      </c>
      <c r="D149" s="189" t="s">
        <v>335</v>
      </c>
      <c r="E149" s="23"/>
      <c r="F149" s="50"/>
      <c r="G149" s="190">
        <v>15</v>
      </c>
      <c r="H149" s="16"/>
      <c r="I149" s="15">
        <v>6</v>
      </c>
      <c r="J149" s="16">
        <v>10</v>
      </c>
      <c r="K149" s="15"/>
      <c r="L149" s="14"/>
      <c r="M149" s="199">
        <v>25</v>
      </c>
      <c r="N149" s="14">
        <v>6</v>
      </c>
      <c r="O149" s="15">
        <v>8</v>
      </c>
      <c r="P149" s="50">
        <v>7</v>
      </c>
      <c r="Q149" s="23"/>
      <c r="R149" s="14">
        <v>6</v>
      </c>
      <c r="S149" s="217">
        <v>15</v>
      </c>
      <c r="T149" s="14">
        <v>1</v>
      </c>
      <c r="U149" s="23"/>
      <c r="V149" s="200">
        <v>15</v>
      </c>
      <c r="W149" s="23"/>
      <c r="X149" s="14"/>
      <c r="Y149" s="23"/>
      <c r="Z149" s="113">
        <f>IF(SUM(E149:Y149)=0,0,SUM(E149:Y149))</f>
        <v>114</v>
      </c>
      <c r="AA149" s="69"/>
      <c r="AB149" s="65">
        <f>IF(BA149=0,"",RANK(BA149,BA$149:BA$219))</f>
        <v>1</v>
      </c>
      <c r="AC149" s="125" t="s">
        <v>243</v>
      </c>
      <c r="AD149" s="50">
        <v>25.5</v>
      </c>
      <c r="AE149" s="189" t="s">
        <v>6</v>
      </c>
      <c r="AF149" s="23"/>
      <c r="AG149" s="50">
        <v>3</v>
      </c>
      <c r="AH149" s="15"/>
      <c r="AI149" s="16"/>
      <c r="AJ149" s="15">
        <v>7</v>
      </c>
      <c r="AK149" s="196">
        <v>15</v>
      </c>
      <c r="AL149" s="15">
        <v>10</v>
      </c>
      <c r="AM149" s="14"/>
      <c r="AN149" s="15">
        <v>7</v>
      </c>
      <c r="AO149" s="14">
        <v>4</v>
      </c>
      <c r="AP149" s="15">
        <v>4</v>
      </c>
      <c r="AQ149" s="50"/>
      <c r="AR149" s="23"/>
      <c r="AS149" s="200">
        <v>15</v>
      </c>
      <c r="AT149" s="23"/>
      <c r="AU149" s="14">
        <v>6</v>
      </c>
      <c r="AV149" s="23">
        <v>8</v>
      </c>
      <c r="AW149" s="14"/>
      <c r="AX149" s="23"/>
      <c r="AY149" s="14"/>
      <c r="AZ149" s="23"/>
      <c r="BA149" s="113">
        <f>IF(SUM(AF149:AZ149)=0,0,SUM(AF149:AZ149))</f>
        <v>79</v>
      </c>
    </row>
    <row r="150" spans="1:53" x14ac:dyDescent="0.25">
      <c r="A150" s="65">
        <f>IF(Z150=0,"",RANK(Z150,Z$149:Z$219))</f>
        <v>2</v>
      </c>
      <c r="B150" s="125" t="s">
        <v>243</v>
      </c>
      <c r="C150" s="50">
        <v>25.5</v>
      </c>
      <c r="D150" s="189" t="s">
        <v>6</v>
      </c>
      <c r="E150" s="23"/>
      <c r="F150" s="50">
        <v>10</v>
      </c>
      <c r="G150" s="15"/>
      <c r="H150" s="16"/>
      <c r="I150" s="15">
        <v>8</v>
      </c>
      <c r="J150" s="196">
        <v>15</v>
      </c>
      <c r="K150" s="190">
        <v>15</v>
      </c>
      <c r="L150" s="14"/>
      <c r="M150" s="15">
        <v>9</v>
      </c>
      <c r="N150" s="14">
        <v>6</v>
      </c>
      <c r="O150" s="15">
        <v>3</v>
      </c>
      <c r="P150" s="50"/>
      <c r="Q150" s="23"/>
      <c r="R150" s="200">
        <v>15</v>
      </c>
      <c r="S150" s="23"/>
      <c r="T150" s="14">
        <v>1</v>
      </c>
      <c r="U150" s="23">
        <v>10</v>
      </c>
      <c r="V150" s="14"/>
      <c r="W150" s="23"/>
      <c r="X150" s="14"/>
      <c r="Y150" s="23"/>
      <c r="Z150" s="113">
        <f>IF(SUM(E150:Y150)=0,0,SUM(E150:Y150))</f>
        <v>92</v>
      </c>
      <c r="AA150" s="69"/>
      <c r="AB150" s="65">
        <f>IF(BA150=0,"",RANK(BA150,BA$149:BA$219))</f>
        <v>2</v>
      </c>
      <c r="AC150" s="125" t="s">
        <v>179</v>
      </c>
      <c r="AD150" s="50">
        <v>25.1</v>
      </c>
      <c r="AE150" s="189" t="s">
        <v>335</v>
      </c>
      <c r="AF150" s="23"/>
      <c r="AG150" s="50"/>
      <c r="AH150" s="15">
        <v>10</v>
      </c>
      <c r="AI150" s="16"/>
      <c r="AJ150" s="15">
        <v>1</v>
      </c>
      <c r="AK150" s="16">
        <v>8</v>
      </c>
      <c r="AL150" s="15"/>
      <c r="AM150" s="14"/>
      <c r="AN150" s="15">
        <v>12</v>
      </c>
      <c r="AO150" s="14">
        <v>6</v>
      </c>
      <c r="AP150" s="15">
        <v>5</v>
      </c>
      <c r="AQ150" s="50"/>
      <c r="AR150" s="23"/>
      <c r="AS150" s="14"/>
      <c r="AT150" s="217">
        <v>15</v>
      </c>
      <c r="AU150" s="14"/>
      <c r="AV150" s="23"/>
      <c r="AW150" s="200">
        <v>15</v>
      </c>
      <c r="AX150" s="23"/>
      <c r="AY150" s="14"/>
      <c r="AZ150" s="23"/>
      <c r="BA150" s="113">
        <f>IF(SUM(AF150:AZ150)=0,0,SUM(AF150:AZ150))</f>
        <v>72</v>
      </c>
    </row>
    <row r="151" spans="1:53" x14ac:dyDescent="0.25">
      <c r="A151" s="65">
        <f>IF(Z151=0,"",RANK(Z151,Z$149:Z$219))</f>
        <v>3</v>
      </c>
      <c r="B151" s="125" t="s">
        <v>186</v>
      </c>
      <c r="C151" s="50">
        <v>26.5</v>
      </c>
      <c r="D151" s="189" t="s">
        <v>22</v>
      </c>
      <c r="E151" s="23"/>
      <c r="F151" s="50"/>
      <c r="G151" s="15">
        <v>8</v>
      </c>
      <c r="H151" s="16">
        <v>6</v>
      </c>
      <c r="I151" s="15">
        <v>8</v>
      </c>
      <c r="J151" s="16"/>
      <c r="K151" s="15"/>
      <c r="L151" s="14"/>
      <c r="M151" s="15">
        <v>5</v>
      </c>
      <c r="N151" s="14">
        <v>4</v>
      </c>
      <c r="O151" s="15">
        <v>10</v>
      </c>
      <c r="P151" s="50"/>
      <c r="Q151" s="23"/>
      <c r="R151" s="14">
        <v>12</v>
      </c>
      <c r="S151" s="23">
        <v>8</v>
      </c>
      <c r="T151" s="14">
        <v>7</v>
      </c>
      <c r="U151" s="23">
        <v>7</v>
      </c>
      <c r="V151" s="14"/>
      <c r="W151" s="23"/>
      <c r="X151" s="14"/>
      <c r="Y151" s="23"/>
      <c r="Z151" s="113">
        <f>IF(SUM(E151:Y151)=0,0,SUM(E151:Y151))</f>
        <v>75</v>
      </c>
      <c r="AA151" s="69"/>
      <c r="AB151" s="65">
        <f>IF(BA151=0,"",RANK(BA151,BA$149:BA$219))</f>
        <v>3</v>
      </c>
      <c r="AC151" s="125" t="s">
        <v>186</v>
      </c>
      <c r="AD151" s="50">
        <v>26.8</v>
      </c>
      <c r="AE151" s="189" t="s">
        <v>22</v>
      </c>
      <c r="AF151" s="23"/>
      <c r="AG151" s="50"/>
      <c r="AH151" s="15">
        <v>10</v>
      </c>
      <c r="AI151" s="16">
        <v>7</v>
      </c>
      <c r="AJ151" s="15">
        <v>12</v>
      </c>
      <c r="AK151" s="16"/>
      <c r="AL151" s="15"/>
      <c r="AM151" s="14"/>
      <c r="AN151" s="15">
        <v>4</v>
      </c>
      <c r="AO151" s="14"/>
      <c r="AP151" s="15">
        <v>10</v>
      </c>
      <c r="AQ151" s="50"/>
      <c r="AR151" s="23"/>
      <c r="AS151" s="14">
        <v>9</v>
      </c>
      <c r="AT151" s="217">
        <v>15</v>
      </c>
      <c r="AU151" s="14"/>
      <c r="AV151" s="23"/>
      <c r="AW151" s="14"/>
      <c r="AX151" s="23"/>
      <c r="AY151" s="14"/>
      <c r="AZ151" s="23"/>
      <c r="BA151" s="113">
        <f>IF(SUM(AF151:AZ151)=0,0,SUM(AF151:AZ151))</f>
        <v>67</v>
      </c>
    </row>
    <row r="152" spans="1:53" x14ac:dyDescent="0.25">
      <c r="A152" s="65">
        <f>IF(Z152=0,"",RANK(Z152,Z$149:Z$219))</f>
        <v>4</v>
      </c>
      <c r="B152" s="125" t="s">
        <v>237</v>
      </c>
      <c r="C152" s="50">
        <v>26.7</v>
      </c>
      <c r="D152" s="258" t="s">
        <v>57</v>
      </c>
      <c r="E152" s="23"/>
      <c r="F152" s="50">
        <v>1</v>
      </c>
      <c r="G152" s="15"/>
      <c r="H152" s="16"/>
      <c r="I152" s="15"/>
      <c r="J152" s="16"/>
      <c r="K152" s="15">
        <v>3</v>
      </c>
      <c r="L152" s="14">
        <v>1</v>
      </c>
      <c r="M152" s="15"/>
      <c r="N152" s="14">
        <v>4</v>
      </c>
      <c r="O152" s="15">
        <v>9</v>
      </c>
      <c r="P152" s="187">
        <v>20</v>
      </c>
      <c r="Q152" s="23">
        <v>7</v>
      </c>
      <c r="R152" s="14">
        <v>9</v>
      </c>
      <c r="S152" s="23"/>
      <c r="T152" s="14">
        <v>1</v>
      </c>
      <c r="U152" s="23">
        <v>7</v>
      </c>
      <c r="V152" s="14"/>
      <c r="W152" s="23"/>
      <c r="X152" s="14"/>
      <c r="Y152" s="23"/>
      <c r="Z152" s="113">
        <f>IF(SUM(E152:Y152)=0,0,SUM(E152:Y152))</f>
        <v>62</v>
      </c>
      <c r="AA152" s="69"/>
      <c r="AB152" s="65">
        <f>IF(BA152=0,"",RANK(BA152,BA$149:BA$219))</f>
        <v>4</v>
      </c>
      <c r="AC152" s="125" t="s">
        <v>237</v>
      </c>
      <c r="AD152" s="50">
        <v>26.7</v>
      </c>
      <c r="AE152" s="258" t="s">
        <v>57</v>
      </c>
      <c r="AF152" s="23"/>
      <c r="AG152" s="50">
        <v>5</v>
      </c>
      <c r="AH152" s="15"/>
      <c r="AI152" s="16"/>
      <c r="AJ152" s="15"/>
      <c r="AK152" s="16"/>
      <c r="AL152" s="15"/>
      <c r="AM152" s="14">
        <v>8</v>
      </c>
      <c r="AN152" s="15"/>
      <c r="AO152" s="14"/>
      <c r="AP152" s="15">
        <v>12</v>
      </c>
      <c r="AQ152" s="50">
        <v>9</v>
      </c>
      <c r="AR152" s="23">
        <v>8</v>
      </c>
      <c r="AS152" s="14">
        <v>9</v>
      </c>
      <c r="AT152" s="23">
        <v>1</v>
      </c>
      <c r="AU152" s="14"/>
      <c r="AV152" s="23"/>
      <c r="AW152" s="14"/>
      <c r="AX152" s="23"/>
      <c r="AY152" s="14"/>
      <c r="AZ152" s="23"/>
      <c r="BA152" s="113">
        <f>IF(SUM(AF152:AZ152)=0,0,SUM(AF152:AZ152))</f>
        <v>52</v>
      </c>
    </row>
    <row r="153" spans="1:53" x14ac:dyDescent="0.25">
      <c r="A153" s="65">
        <f>IF(Z153=0,"",RANK(Z153,Z$149:Z$219))</f>
        <v>5</v>
      </c>
      <c r="B153" s="125" t="s">
        <v>284</v>
      </c>
      <c r="C153" s="50">
        <v>28</v>
      </c>
      <c r="D153" s="258" t="s">
        <v>49</v>
      </c>
      <c r="E153" s="23"/>
      <c r="F153" s="50"/>
      <c r="G153" s="15">
        <v>9</v>
      </c>
      <c r="H153" s="16">
        <v>8</v>
      </c>
      <c r="I153" s="15"/>
      <c r="J153" s="16"/>
      <c r="K153" s="15"/>
      <c r="L153" s="14"/>
      <c r="M153" s="15"/>
      <c r="N153" s="14"/>
      <c r="O153" s="15">
        <v>5</v>
      </c>
      <c r="P153" s="178">
        <v>15</v>
      </c>
      <c r="Q153" s="23">
        <v>12</v>
      </c>
      <c r="R153" s="14">
        <v>2</v>
      </c>
      <c r="S153" s="23"/>
      <c r="T153" s="14">
        <v>9</v>
      </c>
      <c r="U153" s="23"/>
      <c r="V153" s="14"/>
      <c r="W153" s="23"/>
      <c r="X153" s="14"/>
      <c r="Y153" s="23"/>
      <c r="Z153" s="113">
        <f>IF(SUM(E153:Y153)=0,0,SUM(E153:Y153))</f>
        <v>60</v>
      </c>
      <c r="AA153" s="69"/>
      <c r="AB153" s="65">
        <f>IF(BA153=0,"",RANK(BA153,BA$149:BA$219))</f>
        <v>5</v>
      </c>
      <c r="AC153" s="125" t="s">
        <v>245</v>
      </c>
      <c r="AD153" s="50">
        <v>28.1</v>
      </c>
      <c r="AE153" s="258" t="s">
        <v>48</v>
      </c>
      <c r="AF153" s="23"/>
      <c r="AG153" s="50"/>
      <c r="AH153" s="15"/>
      <c r="AI153" s="16"/>
      <c r="AJ153" s="15"/>
      <c r="AK153" s="16"/>
      <c r="AL153" s="15"/>
      <c r="AM153" s="14">
        <v>8</v>
      </c>
      <c r="AN153" s="15">
        <v>10</v>
      </c>
      <c r="AO153" s="14">
        <v>9</v>
      </c>
      <c r="AP153" s="15"/>
      <c r="AQ153" s="50">
        <v>4</v>
      </c>
      <c r="AR153" s="23"/>
      <c r="AS153" s="14">
        <v>4</v>
      </c>
      <c r="AT153" s="23"/>
      <c r="AU153" s="14">
        <v>10</v>
      </c>
      <c r="AV153" s="23"/>
      <c r="AW153" s="14"/>
      <c r="AX153" s="23"/>
      <c r="AY153" s="14"/>
      <c r="AZ153" s="23"/>
      <c r="BA153" s="113">
        <f>IF(SUM(AF153:AZ153)=0,0,SUM(AF153:AZ153))</f>
        <v>45</v>
      </c>
    </row>
    <row r="154" spans="1:53" x14ac:dyDescent="0.25">
      <c r="A154" s="65">
        <f>IF(Z154=0,"",RANK(Z154,Z$149:Z$219))</f>
        <v>6</v>
      </c>
      <c r="B154" s="125" t="s">
        <v>299</v>
      </c>
      <c r="C154" s="50">
        <v>27.7</v>
      </c>
      <c r="D154" s="258" t="s">
        <v>48</v>
      </c>
      <c r="E154" s="23"/>
      <c r="F154" s="50"/>
      <c r="G154" s="15"/>
      <c r="H154" s="16">
        <v>1</v>
      </c>
      <c r="I154" s="15">
        <v>12</v>
      </c>
      <c r="J154" s="16"/>
      <c r="K154" s="15">
        <v>3</v>
      </c>
      <c r="L154" s="14"/>
      <c r="M154" s="15"/>
      <c r="N154" s="14"/>
      <c r="O154" s="190">
        <v>15</v>
      </c>
      <c r="P154" s="50"/>
      <c r="Q154" s="23"/>
      <c r="R154" s="14">
        <v>4</v>
      </c>
      <c r="S154" s="23"/>
      <c r="T154" s="14"/>
      <c r="U154" s="23">
        <v>7</v>
      </c>
      <c r="V154" s="14">
        <v>9</v>
      </c>
      <c r="W154" s="23"/>
      <c r="X154" s="14"/>
      <c r="Y154" s="23"/>
      <c r="Z154" s="113">
        <f>IF(SUM(E154:Y154)=0,0,SUM(E154:Y154))</f>
        <v>51</v>
      </c>
      <c r="AA154" s="69"/>
      <c r="AB154" s="65">
        <f>IF(BA154=0,"",RANK(BA154,BA$149:BA$219))</f>
        <v>6</v>
      </c>
      <c r="AC154" s="125" t="s">
        <v>187</v>
      </c>
      <c r="AD154" s="50">
        <v>33.700000000000003</v>
      </c>
      <c r="AE154" s="258" t="s">
        <v>22</v>
      </c>
      <c r="AF154" s="23"/>
      <c r="AG154" s="50">
        <v>12</v>
      </c>
      <c r="AH154" s="15"/>
      <c r="AI154" s="16"/>
      <c r="AJ154" s="15">
        <v>8</v>
      </c>
      <c r="AK154" s="16"/>
      <c r="AL154" s="15"/>
      <c r="AM154" s="14">
        <v>4</v>
      </c>
      <c r="AN154" s="190">
        <v>15</v>
      </c>
      <c r="AO154" s="14"/>
      <c r="AP154" s="15"/>
      <c r="AQ154" s="50">
        <v>4</v>
      </c>
      <c r="AR154" s="23"/>
      <c r="AS154" s="14"/>
      <c r="AT154" s="23"/>
      <c r="AU154" s="14"/>
      <c r="AV154" s="23"/>
      <c r="AW154" s="14"/>
      <c r="AX154" s="23"/>
      <c r="AY154" s="14"/>
      <c r="AZ154" s="23"/>
      <c r="BA154" s="113">
        <f>IF(SUM(AF154:AZ154)=0,0,SUM(AF154:AZ154))</f>
        <v>43</v>
      </c>
    </row>
    <row r="155" spans="1:53" x14ac:dyDescent="0.25">
      <c r="A155" s="65">
        <f>IF(Z155=0,"",RANK(Z155,Z$149:Z$219))</f>
        <v>7</v>
      </c>
      <c r="B155" s="125" t="s">
        <v>298</v>
      </c>
      <c r="C155" s="50">
        <v>26.6</v>
      </c>
      <c r="D155" s="258" t="s">
        <v>49</v>
      </c>
      <c r="E155" s="23"/>
      <c r="F155" s="50"/>
      <c r="G155" s="15"/>
      <c r="H155" s="16">
        <v>10</v>
      </c>
      <c r="I155" s="15"/>
      <c r="J155" s="16">
        <v>10</v>
      </c>
      <c r="K155" s="15"/>
      <c r="L155" s="14">
        <v>8</v>
      </c>
      <c r="M155" s="15"/>
      <c r="N155" s="14"/>
      <c r="O155" s="15"/>
      <c r="P155" s="50"/>
      <c r="Q155" s="23">
        <v>12</v>
      </c>
      <c r="R155" s="14"/>
      <c r="S155" s="23"/>
      <c r="T155" s="14"/>
      <c r="U155" s="23"/>
      <c r="V155" s="14">
        <v>7</v>
      </c>
      <c r="W155" s="23"/>
      <c r="X155" s="14"/>
      <c r="Y155" s="23"/>
      <c r="Z155" s="113">
        <f>IF(SUM(E155:Y155)=0,0,SUM(E155:Y155))</f>
        <v>47</v>
      </c>
      <c r="AA155" s="69"/>
      <c r="AB155" s="65">
        <f>IF(BA155=0,"",RANK(BA155,BA$149:BA$219))</f>
        <v>7</v>
      </c>
      <c r="AC155" s="125" t="s">
        <v>284</v>
      </c>
      <c r="AD155" s="50">
        <v>28</v>
      </c>
      <c r="AE155" s="258" t="s">
        <v>49</v>
      </c>
      <c r="AF155" s="23"/>
      <c r="AG155" s="50"/>
      <c r="AH155" s="15">
        <v>6</v>
      </c>
      <c r="AI155" s="16">
        <v>5</v>
      </c>
      <c r="AJ155" s="15"/>
      <c r="AK155" s="16"/>
      <c r="AL155" s="15"/>
      <c r="AM155" s="14"/>
      <c r="AN155" s="15"/>
      <c r="AO155" s="14"/>
      <c r="AP155" s="15"/>
      <c r="AQ155" s="50">
        <v>9</v>
      </c>
      <c r="AR155" s="23">
        <v>8</v>
      </c>
      <c r="AS155" s="14">
        <v>7</v>
      </c>
      <c r="AT155" s="23"/>
      <c r="AU155" s="14">
        <v>6</v>
      </c>
      <c r="AV155" s="23"/>
      <c r="AW155" s="14"/>
      <c r="AX155" s="23"/>
      <c r="AY155" s="14"/>
      <c r="AZ155" s="23"/>
      <c r="BA155" s="113">
        <f>IF(SUM(AF155:AZ155)=0,0,SUM(AF155:AZ155))</f>
        <v>41</v>
      </c>
    </row>
    <row r="156" spans="1:53" x14ac:dyDescent="0.25">
      <c r="A156" s="65">
        <f>IF(Z156=0,"",RANK(Z156,Z$149:Z$219))</f>
        <v>8</v>
      </c>
      <c r="B156" s="125" t="s">
        <v>177</v>
      </c>
      <c r="C156" s="50">
        <v>26.4</v>
      </c>
      <c r="D156" s="258" t="s">
        <v>22</v>
      </c>
      <c r="E156" s="23"/>
      <c r="F156" s="50"/>
      <c r="G156" s="15"/>
      <c r="H156" s="16"/>
      <c r="I156" s="15">
        <v>1</v>
      </c>
      <c r="J156" s="16"/>
      <c r="K156" s="15"/>
      <c r="L156" s="14">
        <v>4</v>
      </c>
      <c r="M156" s="15"/>
      <c r="N156" s="14">
        <v>4</v>
      </c>
      <c r="O156" s="15"/>
      <c r="P156" s="50"/>
      <c r="Q156" s="23"/>
      <c r="R156" s="188">
        <v>5</v>
      </c>
      <c r="S156" s="23"/>
      <c r="T156" s="200">
        <v>15</v>
      </c>
      <c r="U156" s="217">
        <v>15</v>
      </c>
      <c r="V156" s="14">
        <v>1</v>
      </c>
      <c r="W156" s="23"/>
      <c r="X156" s="14"/>
      <c r="Y156" s="23"/>
      <c r="Z156" s="113">
        <f>IF(SUM(E156:Y156)=0,0,SUM(E156:Y156))</f>
        <v>45</v>
      </c>
      <c r="AA156" s="69"/>
      <c r="AB156" s="65">
        <f>IF(BA156=0,"",RANK(BA156,BA$149:BA$219))</f>
        <v>8</v>
      </c>
      <c r="AC156" s="125" t="s">
        <v>190</v>
      </c>
      <c r="AD156" s="50">
        <v>29.9</v>
      </c>
      <c r="AE156" s="258" t="s">
        <v>47</v>
      </c>
      <c r="AF156" s="23"/>
      <c r="AG156" s="50"/>
      <c r="AH156" s="15"/>
      <c r="AI156" s="16"/>
      <c r="AJ156" s="15"/>
      <c r="AK156" s="16"/>
      <c r="AL156" s="15">
        <v>4</v>
      </c>
      <c r="AM156" s="14"/>
      <c r="AN156" s="15">
        <v>4</v>
      </c>
      <c r="AO156" s="14"/>
      <c r="AP156" s="15">
        <v>4</v>
      </c>
      <c r="AQ156" s="50">
        <v>4</v>
      </c>
      <c r="AR156" s="23"/>
      <c r="AS156" s="14">
        <v>2</v>
      </c>
      <c r="AT156" s="23"/>
      <c r="AU156" s="14">
        <v>12</v>
      </c>
      <c r="AV156" s="23">
        <v>8</v>
      </c>
      <c r="AW156" s="14"/>
      <c r="AX156" s="23"/>
      <c r="AY156" s="14"/>
      <c r="AZ156" s="23"/>
      <c r="BA156" s="113">
        <f>IF(SUM(AF156:AZ156)=0,0,SUM(AF156:AZ156))</f>
        <v>38</v>
      </c>
    </row>
    <row r="157" spans="1:53" x14ac:dyDescent="0.25">
      <c r="A157" s="65">
        <f>IF(Z157=0,"",RANK(Z157,Z$149:Z$219))</f>
        <v>9</v>
      </c>
      <c r="B157" s="125" t="s">
        <v>190</v>
      </c>
      <c r="C157" s="50">
        <v>29.9</v>
      </c>
      <c r="D157" s="258" t="s">
        <v>47</v>
      </c>
      <c r="E157" s="23"/>
      <c r="F157" s="50">
        <v>1</v>
      </c>
      <c r="G157" s="15"/>
      <c r="H157" s="16">
        <v>3</v>
      </c>
      <c r="I157" s="15"/>
      <c r="J157" s="16"/>
      <c r="K157" s="15"/>
      <c r="L157" s="14">
        <v>5</v>
      </c>
      <c r="M157" s="15">
        <v>7</v>
      </c>
      <c r="N157" s="14"/>
      <c r="O157" s="15"/>
      <c r="P157" s="50"/>
      <c r="Q157" s="23"/>
      <c r="R157" s="14">
        <v>6</v>
      </c>
      <c r="S157" s="23">
        <v>1</v>
      </c>
      <c r="T157" s="14">
        <v>12</v>
      </c>
      <c r="U157" s="23">
        <v>7</v>
      </c>
      <c r="V157" s="14"/>
      <c r="W157" s="23"/>
      <c r="X157" s="14"/>
      <c r="Y157" s="23"/>
      <c r="Z157" s="113">
        <f>IF(SUM(E157:Y157)=0,0,SUM(E157:Y157))</f>
        <v>42</v>
      </c>
      <c r="AA157" s="69"/>
      <c r="AB157" s="65">
        <f>IF(BA157=0,"",RANK(BA157,BA$149:BA$219))</f>
        <v>9</v>
      </c>
      <c r="AC157" s="125" t="s">
        <v>346</v>
      </c>
      <c r="AD157" s="50">
        <v>27.4</v>
      </c>
      <c r="AE157" s="258" t="s">
        <v>47</v>
      </c>
      <c r="AF157" s="23"/>
      <c r="AG157" s="50"/>
      <c r="AH157" s="15"/>
      <c r="AI157" s="16"/>
      <c r="AJ157" s="15"/>
      <c r="AK157" s="16">
        <v>8</v>
      </c>
      <c r="AL157" s="15"/>
      <c r="AM157" s="14"/>
      <c r="AN157" s="15">
        <v>4</v>
      </c>
      <c r="AO157" s="14"/>
      <c r="AP157" s="15"/>
      <c r="AQ157" s="50">
        <v>6</v>
      </c>
      <c r="AR157" s="23">
        <v>3</v>
      </c>
      <c r="AS157" s="14"/>
      <c r="AT157" s="217">
        <v>15</v>
      </c>
      <c r="AU157" s="14"/>
      <c r="AV157" s="23"/>
      <c r="AW157" s="14"/>
      <c r="AX157" s="23"/>
      <c r="AY157" s="14"/>
      <c r="AZ157" s="23"/>
      <c r="BA157" s="113">
        <f>IF(SUM(AF157:AZ157)=0,0,SUM(AF157:AZ157))</f>
        <v>36</v>
      </c>
    </row>
    <row r="158" spans="1:53" x14ac:dyDescent="0.25">
      <c r="A158" s="65">
        <f>IF(Z158=0,"",RANK(Z158,Z$149:Z$219))</f>
        <v>9</v>
      </c>
      <c r="B158" s="125" t="s">
        <v>245</v>
      </c>
      <c r="C158" s="50">
        <v>27.2</v>
      </c>
      <c r="D158" s="258" t="s">
        <v>48</v>
      </c>
      <c r="E158" s="23"/>
      <c r="F158" s="50"/>
      <c r="G158" s="15"/>
      <c r="H158" s="16"/>
      <c r="I158" s="15"/>
      <c r="J158" s="16">
        <v>2</v>
      </c>
      <c r="K158" s="15"/>
      <c r="L158" s="14">
        <v>4</v>
      </c>
      <c r="M158" s="15">
        <v>10</v>
      </c>
      <c r="N158" s="14">
        <v>9</v>
      </c>
      <c r="O158" s="15"/>
      <c r="P158" s="50">
        <v>7</v>
      </c>
      <c r="Q158" s="23"/>
      <c r="R158" s="14">
        <v>2</v>
      </c>
      <c r="S158" s="23"/>
      <c r="T158" s="14">
        <v>7</v>
      </c>
      <c r="U158" s="23"/>
      <c r="V158" s="14">
        <v>1</v>
      </c>
      <c r="W158" s="23"/>
      <c r="X158" s="14"/>
      <c r="Y158" s="23"/>
      <c r="Z158" s="113">
        <f>IF(SUM(E158:Y158)=0,0,SUM(E158:Y158))</f>
        <v>42</v>
      </c>
      <c r="AA158" s="69"/>
      <c r="AB158" s="65">
        <f>IF(BA158=0,"",RANK(BA158,BA$149:BA$219))</f>
        <v>10</v>
      </c>
      <c r="AC158" s="125" t="s">
        <v>196</v>
      </c>
      <c r="AD158" s="50">
        <v>27.7</v>
      </c>
      <c r="AE158" s="258" t="s">
        <v>45</v>
      </c>
      <c r="AF158" s="23"/>
      <c r="AG158" s="50">
        <v>10</v>
      </c>
      <c r="AH158" s="15"/>
      <c r="AI158" s="16"/>
      <c r="AJ158" s="15">
        <v>6</v>
      </c>
      <c r="AK158" s="16"/>
      <c r="AL158" s="15"/>
      <c r="AM158" s="14">
        <v>1</v>
      </c>
      <c r="AN158" s="15"/>
      <c r="AO158" s="14"/>
      <c r="AP158" s="15"/>
      <c r="AQ158" s="50">
        <v>10</v>
      </c>
      <c r="AR158" s="23"/>
      <c r="AS158" s="14"/>
      <c r="AT158" s="23"/>
      <c r="AU158" s="14"/>
      <c r="AV158" s="23">
        <v>8</v>
      </c>
      <c r="AW158" s="14"/>
      <c r="AX158" s="23"/>
      <c r="AY158" s="14"/>
      <c r="AZ158" s="23"/>
      <c r="BA158" s="113">
        <f>IF(SUM(AF158:AZ158)=0,0,SUM(AF158:AZ158))</f>
        <v>35</v>
      </c>
    </row>
    <row r="159" spans="1:53" x14ac:dyDescent="0.25">
      <c r="A159" s="65">
        <f>IF(Z159=0,"",RANK(Z159,Z$149:Z$219))</f>
        <v>11</v>
      </c>
      <c r="B159" s="125" t="s">
        <v>257</v>
      </c>
      <c r="C159" s="50">
        <v>25.8</v>
      </c>
      <c r="D159" s="258" t="s">
        <v>45</v>
      </c>
      <c r="E159" s="23"/>
      <c r="F159" s="50"/>
      <c r="G159" s="15"/>
      <c r="H159" s="16"/>
      <c r="I159" s="15"/>
      <c r="J159" s="16">
        <v>10</v>
      </c>
      <c r="K159" s="190">
        <v>15</v>
      </c>
      <c r="L159" s="14"/>
      <c r="M159" s="15">
        <v>1</v>
      </c>
      <c r="N159" s="14"/>
      <c r="O159" s="15"/>
      <c r="P159" s="50"/>
      <c r="Q159" s="23"/>
      <c r="R159" s="14"/>
      <c r="S159" s="23">
        <v>9</v>
      </c>
      <c r="T159" s="14"/>
      <c r="U159" s="23">
        <v>1</v>
      </c>
      <c r="V159" s="14">
        <v>3</v>
      </c>
      <c r="W159" s="23"/>
      <c r="X159" s="14"/>
      <c r="Y159" s="23"/>
      <c r="Z159" s="113">
        <f>IF(SUM(E159:Y159)=0,0,SUM(E159:Y159))</f>
        <v>39</v>
      </c>
      <c r="AA159" s="69"/>
      <c r="AB159" s="65">
        <f>IF(BA159=0,"",RANK(BA159,BA$149:BA$219))</f>
        <v>10</v>
      </c>
      <c r="AC159" s="125" t="s">
        <v>181</v>
      </c>
      <c r="AD159" s="50">
        <v>36.5</v>
      </c>
      <c r="AE159" s="258" t="s">
        <v>45</v>
      </c>
      <c r="AF159" s="23"/>
      <c r="AG159" s="50">
        <v>7</v>
      </c>
      <c r="AH159" s="15"/>
      <c r="AI159" s="16"/>
      <c r="AJ159" s="15"/>
      <c r="AK159" s="16">
        <v>12</v>
      </c>
      <c r="AL159" s="15"/>
      <c r="AM159" s="14"/>
      <c r="AN159" s="15"/>
      <c r="AO159" s="14"/>
      <c r="AP159" s="15"/>
      <c r="AQ159" s="50">
        <v>4</v>
      </c>
      <c r="AR159" s="23"/>
      <c r="AS159" s="14"/>
      <c r="AT159" s="23"/>
      <c r="AU159" s="14"/>
      <c r="AV159" s="23"/>
      <c r="AW159" s="14">
        <v>12</v>
      </c>
      <c r="AX159" s="23"/>
      <c r="AY159" s="14"/>
      <c r="AZ159" s="23"/>
      <c r="BA159" s="113">
        <f>IF(SUM(AF159:AZ159)=0,0,SUM(AF159:AZ159))</f>
        <v>35</v>
      </c>
    </row>
    <row r="160" spans="1:53" x14ac:dyDescent="0.25">
      <c r="A160" s="65">
        <f>IF(Z160=0,"",RANK(Z160,Z$149:Z$219))</f>
        <v>12</v>
      </c>
      <c r="B160" s="125" t="s">
        <v>240</v>
      </c>
      <c r="C160" s="50">
        <v>28.2</v>
      </c>
      <c r="D160" s="258" t="s">
        <v>6</v>
      </c>
      <c r="E160" s="23"/>
      <c r="F160" s="50">
        <v>8</v>
      </c>
      <c r="G160" s="15"/>
      <c r="H160" s="16"/>
      <c r="I160" s="15">
        <v>9</v>
      </c>
      <c r="J160" s="16"/>
      <c r="K160" s="15"/>
      <c r="L160" s="14"/>
      <c r="M160" s="15"/>
      <c r="N160" s="14"/>
      <c r="O160" s="15"/>
      <c r="P160" s="50">
        <v>10</v>
      </c>
      <c r="Q160" s="23"/>
      <c r="R160" s="14"/>
      <c r="S160" s="23"/>
      <c r="T160" s="14">
        <v>9</v>
      </c>
      <c r="U160" s="23"/>
      <c r="V160" s="14"/>
      <c r="W160" s="23"/>
      <c r="X160" s="14"/>
      <c r="Y160" s="23"/>
      <c r="Z160" s="113">
        <f>IF(SUM(E160:Y160)=0,0,SUM(E160:Y160))</f>
        <v>36</v>
      </c>
      <c r="AA160" s="69"/>
      <c r="AB160" s="65">
        <f>IF(BA160=0,"",RANK(BA160,BA$149:BA$219))</f>
        <v>12</v>
      </c>
      <c r="AC160" s="125" t="s">
        <v>233</v>
      </c>
      <c r="AD160" s="50">
        <v>27</v>
      </c>
      <c r="AE160" s="258" t="s">
        <v>49</v>
      </c>
      <c r="AF160" s="23"/>
      <c r="AG160" s="50"/>
      <c r="AH160" s="15">
        <v>8</v>
      </c>
      <c r="AI160" s="16"/>
      <c r="AJ160" s="190">
        <v>15</v>
      </c>
      <c r="AK160" s="16"/>
      <c r="AL160" s="15"/>
      <c r="AM160" s="14"/>
      <c r="AN160" s="15"/>
      <c r="AO160" s="14"/>
      <c r="AP160" s="15"/>
      <c r="AQ160" s="50"/>
      <c r="AR160" s="23"/>
      <c r="AS160" s="14"/>
      <c r="AT160" s="23"/>
      <c r="AU160" s="14"/>
      <c r="AV160" s="23"/>
      <c r="AW160" s="14">
        <v>10</v>
      </c>
      <c r="AX160" s="23"/>
      <c r="AY160" s="14"/>
      <c r="AZ160" s="23"/>
      <c r="BA160" s="113">
        <f>IF(SUM(AF160:AZ160)=0,0,SUM(AF160:AZ160))</f>
        <v>33</v>
      </c>
    </row>
    <row r="161" spans="1:53" x14ac:dyDescent="0.25">
      <c r="A161" s="65">
        <f>IF(Z161=0,"",RANK(Z161,Z$149:Z$219))</f>
        <v>12</v>
      </c>
      <c r="B161" s="125" t="s">
        <v>248</v>
      </c>
      <c r="C161" s="50">
        <v>26</v>
      </c>
      <c r="D161" s="258" t="s">
        <v>48</v>
      </c>
      <c r="E161" s="23"/>
      <c r="F161" s="50"/>
      <c r="G161" s="15"/>
      <c r="H161" s="16">
        <v>1</v>
      </c>
      <c r="I161" s="15"/>
      <c r="J161" s="16">
        <v>10</v>
      </c>
      <c r="K161" s="15"/>
      <c r="L161" s="14">
        <v>12</v>
      </c>
      <c r="M161" s="195">
        <v>5</v>
      </c>
      <c r="N161" s="14"/>
      <c r="O161" s="15"/>
      <c r="P161" s="50"/>
      <c r="Q161" s="23">
        <v>1</v>
      </c>
      <c r="R161" s="14"/>
      <c r="S161" s="23">
        <v>7</v>
      </c>
      <c r="T161" s="14"/>
      <c r="U161" s="23"/>
      <c r="V161" s="14"/>
      <c r="W161" s="23"/>
      <c r="X161" s="14"/>
      <c r="Y161" s="23"/>
      <c r="Z161" s="113">
        <f>IF(SUM(E161:Y161)=0,0,SUM(E161:Y161))</f>
        <v>36</v>
      </c>
      <c r="AA161" s="69"/>
      <c r="AB161" s="65">
        <f>IF(BA161=0,"",RANK(BA161,BA$149:BA$219))</f>
        <v>13</v>
      </c>
      <c r="AC161" s="125" t="s">
        <v>298</v>
      </c>
      <c r="AD161" s="50">
        <v>27.3</v>
      </c>
      <c r="AE161" s="258" t="s">
        <v>49</v>
      </c>
      <c r="AF161" s="23"/>
      <c r="AG161" s="50"/>
      <c r="AH161" s="15"/>
      <c r="AI161" s="16">
        <v>8</v>
      </c>
      <c r="AJ161" s="15"/>
      <c r="AK161" s="16">
        <v>12</v>
      </c>
      <c r="AL161" s="15"/>
      <c r="AM161" s="14">
        <v>1</v>
      </c>
      <c r="AN161" s="15"/>
      <c r="AO161" s="14"/>
      <c r="AP161" s="15"/>
      <c r="AQ161" s="50"/>
      <c r="AR161" s="23">
        <v>10</v>
      </c>
      <c r="AS161" s="14"/>
      <c r="AT161" s="23"/>
      <c r="AU161" s="14"/>
      <c r="AV161" s="23"/>
      <c r="AW161" s="14"/>
      <c r="AX161" s="23"/>
      <c r="AY161" s="14"/>
      <c r="AZ161" s="23"/>
      <c r="BA161" s="113">
        <f>IF(SUM(AF161:AZ161)=0,0,SUM(AF161:AZ161))</f>
        <v>31</v>
      </c>
    </row>
    <row r="162" spans="1:53" ht="15" customHeight="1" x14ac:dyDescent="0.25">
      <c r="A162" s="65">
        <f>IF(Z162=0,"",RANK(Z162,Z$149:Z$219))</f>
        <v>12</v>
      </c>
      <c r="B162" s="125" t="s">
        <v>238</v>
      </c>
      <c r="C162" s="50">
        <v>25.2</v>
      </c>
      <c r="D162" s="258" t="s">
        <v>32</v>
      </c>
      <c r="E162" s="23"/>
      <c r="F162" s="50">
        <v>1</v>
      </c>
      <c r="G162" s="15"/>
      <c r="H162" s="16"/>
      <c r="I162" s="195">
        <v>17</v>
      </c>
      <c r="J162" s="16"/>
      <c r="K162" s="15">
        <v>6</v>
      </c>
      <c r="L162" s="14"/>
      <c r="M162" s="15"/>
      <c r="N162" s="14"/>
      <c r="O162" s="15">
        <v>12</v>
      </c>
      <c r="P162" s="50"/>
      <c r="Q162" s="23"/>
      <c r="R162" s="14"/>
      <c r="S162" s="23"/>
      <c r="T162" s="14"/>
      <c r="U162" s="23"/>
      <c r="V162" s="14"/>
      <c r="W162" s="23"/>
      <c r="X162" s="14"/>
      <c r="Y162" s="23"/>
      <c r="Z162" s="113">
        <f>IF(SUM(E162:Y162)=0,0,SUM(E162:Y162))</f>
        <v>36</v>
      </c>
      <c r="AA162" s="69"/>
      <c r="AB162" s="65">
        <f>IF(BA162=0,"",RANK(BA162,BA$149:BA$219))</f>
        <v>13</v>
      </c>
      <c r="AC162" s="125" t="s">
        <v>299</v>
      </c>
      <c r="AD162" s="50">
        <v>27.7</v>
      </c>
      <c r="AE162" s="258" t="s">
        <v>48</v>
      </c>
      <c r="AF162" s="23"/>
      <c r="AG162" s="50"/>
      <c r="AH162" s="15"/>
      <c r="AI162" s="16"/>
      <c r="AJ162" s="15"/>
      <c r="AK162" s="16"/>
      <c r="AL162" s="15">
        <v>2</v>
      </c>
      <c r="AM162" s="14"/>
      <c r="AN162" s="15"/>
      <c r="AO162" s="14"/>
      <c r="AP162" s="190">
        <v>15</v>
      </c>
      <c r="AQ162" s="50"/>
      <c r="AR162" s="23"/>
      <c r="AS162" s="14">
        <v>6</v>
      </c>
      <c r="AT162" s="23"/>
      <c r="AU162" s="14"/>
      <c r="AV162" s="23">
        <v>8</v>
      </c>
      <c r="AW162" s="14"/>
      <c r="AX162" s="23"/>
      <c r="AY162" s="14"/>
      <c r="AZ162" s="23"/>
      <c r="BA162" s="113">
        <f>IF(SUM(AF162:AZ162)=0,0,SUM(AF162:AZ162))</f>
        <v>31</v>
      </c>
    </row>
    <row r="163" spans="1:53" x14ac:dyDescent="0.25">
      <c r="A163" s="65">
        <f>IF(Z163=0,"",RANK(Z163,Z$149:Z$219))</f>
        <v>15</v>
      </c>
      <c r="B163" s="125" t="s">
        <v>233</v>
      </c>
      <c r="C163" s="50">
        <v>27</v>
      </c>
      <c r="D163" s="258" t="s">
        <v>49</v>
      </c>
      <c r="E163" s="23"/>
      <c r="F163" s="50"/>
      <c r="G163" s="15">
        <v>7</v>
      </c>
      <c r="H163" s="16"/>
      <c r="I163" s="190">
        <v>15</v>
      </c>
      <c r="J163" s="16"/>
      <c r="K163" s="15"/>
      <c r="L163" s="14"/>
      <c r="M163" s="15"/>
      <c r="N163" s="14"/>
      <c r="O163" s="15"/>
      <c r="P163" s="50"/>
      <c r="Q163" s="23"/>
      <c r="R163" s="14"/>
      <c r="S163" s="23"/>
      <c r="T163" s="14"/>
      <c r="U163" s="23"/>
      <c r="V163" s="14">
        <v>12</v>
      </c>
      <c r="W163" s="23"/>
      <c r="X163" s="14"/>
      <c r="Y163" s="23"/>
      <c r="Z163" s="113">
        <f>IF(SUM(E163:Y163)=0,0,SUM(E163:Y163))</f>
        <v>34</v>
      </c>
      <c r="AA163" s="69"/>
      <c r="AB163" s="65">
        <f>IF(BA163=0,"",RANK(BA163,BA$149:BA$219))</f>
        <v>13</v>
      </c>
      <c r="AC163" s="125" t="s">
        <v>231</v>
      </c>
      <c r="AD163" s="50">
        <v>28.1</v>
      </c>
      <c r="AE163" s="258" t="s">
        <v>7</v>
      </c>
      <c r="AF163" s="23"/>
      <c r="AG163" s="50"/>
      <c r="AH163" s="15"/>
      <c r="AI163" s="16"/>
      <c r="AJ163" s="15"/>
      <c r="AK163" s="16"/>
      <c r="AL163" s="15"/>
      <c r="AM163" s="14"/>
      <c r="AN163" s="15"/>
      <c r="AO163" s="200">
        <v>15</v>
      </c>
      <c r="AP163" s="15"/>
      <c r="AQ163" s="50">
        <v>4</v>
      </c>
      <c r="AR163" s="23">
        <v>12</v>
      </c>
      <c r="AS163" s="14"/>
      <c r="AT163" s="23"/>
      <c r="AU163" s="14"/>
      <c r="AV163" s="23"/>
      <c r="AW163" s="14"/>
      <c r="AX163" s="23"/>
      <c r="AY163" s="14"/>
      <c r="AZ163" s="23"/>
      <c r="BA163" s="113">
        <f>IF(SUM(AF163:AZ163)=0,0,SUM(AF163:AZ163))</f>
        <v>31</v>
      </c>
    </row>
    <row r="164" spans="1:53" x14ac:dyDescent="0.25">
      <c r="A164" s="65">
        <f>IF(Z164=0,"",RANK(Z164,Z$149:Z$219))</f>
        <v>16</v>
      </c>
      <c r="B164" s="125" t="s">
        <v>283</v>
      </c>
      <c r="C164" s="50">
        <v>31.7</v>
      </c>
      <c r="D164" s="258" t="s">
        <v>335</v>
      </c>
      <c r="E164" s="23"/>
      <c r="F164" s="50"/>
      <c r="G164" s="15">
        <v>10</v>
      </c>
      <c r="H164" s="16"/>
      <c r="I164" s="15"/>
      <c r="J164" s="16"/>
      <c r="K164" s="15"/>
      <c r="L164" s="14"/>
      <c r="M164" s="15"/>
      <c r="N164" s="14"/>
      <c r="O164" s="15"/>
      <c r="P164" s="50"/>
      <c r="Q164" s="23"/>
      <c r="R164" s="187">
        <v>17</v>
      </c>
      <c r="S164" s="23">
        <v>5</v>
      </c>
      <c r="T164" s="14"/>
      <c r="U164" s="23"/>
      <c r="V164" s="14"/>
      <c r="W164" s="23"/>
      <c r="X164" s="14"/>
      <c r="Y164" s="23"/>
      <c r="Z164" s="113">
        <f>IF(SUM(E164:Y164)=0,0,SUM(E164:Y164))</f>
        <v>32</v>
      </c>
      <c r="AA164" s="69"/>
      <c r="AB164" s="65">
        <f>IF(BA164=0,"",RANK(BA164,BA$149:BA$219))</f>
        <v>13</v>
      </c>
      <c r="AC164" s="125" t="s">
        <v>287</v>
      </c>
      <c r="AD164" s="50">
        <v>33.799999999999997</v>
      </c>
      <c r="AE164" s="258" t="s">
        <v>64</v>
      </c>
      <c r="AF164" s="23"/>
      <c r="AG164" s="50"/>
      <c r="AH164" s="15">
        <v>5</v>
      </c>
      <c r="AI164" s="16"/>
      <c r="AJ164" s="15"/>
      <c r="AK164" s="16"/>
      <c r="AL164" s="15">
        <v>10</v>
      </c>
      <c r="AM164" s="14"/>
      <c r="AN164" s="15"/>
      <c r="AO164" s="14"/>
      <c r="AP164" s="15"/>
      <c r="AQ164" s="50"/>
      <c r="AR164" s="23">
        <v>6</v>
      </c>
      <c r="AS164" s="14"/>
      <c r="AT164" s="23"/>
      <c r="AU164" s="14"/>
      <c r="AV164" s="23"/>
      <c r="AW164" s="14">
        <v>10</v>
      </c>
      <c r="AX164" s="23"/>
      <c r="AY164" s="14"/>
      <c r="AZ164" s="23"/>
      <c r="BA164" s="113">
        <f>IF(SUM(AF164:AZ164)=0,0,SUM(AF164:AZ164))</f>
        <v>31</v>
      </c>
    </row>
    <row r="165" spans="1:53" x14ac:dyDescent="0.25">
      <c r="A165" s="65">
        <f>IF(Z165=0,"",RANK(Z165,Z$149:Z$219))</f>
        <v>16</v>
      </c>
      <c r="B165" s="125" t="s">
        <v>183</v>
      </c>
      <c r="C165" s="50">
        <v>28</v>
      </c>
      <c r="D165" s="258" t="s">
        <v>47</v>
      </c>
      <c r="E165" s="23"/>
      <c r="F165" s="50"/>
      <c r="G165" s="15"/>
      <c r="H165" s="16"/>
      <c r="I165" s="15"/>
      <c r="J165" s="16"/>
      <c r="K165" s="15"/>
      <c r="L165" s="14">
        <v>12</v>
      </c>
      <c r="M165" s="15">
        <v>1</v>
      </c>
      <c r="N165" s="14"/>
      <c r="O165" s="15"/>
      <c r="P165" s="50">
        <v>4</v>
      </c>
      <c r="Q165" s="217">
        <v>15</v>
      </c>
      <c r="R165" s="14"/>
      <c r="S165" s="23"/>
      <c r="T165" s="14"/>
      <c r="U165" s="23"/>
      <c r="V165" s="14"/>
      <c r="W165" s="23"/>
      <c r="X165" s="14"/>
      <c r="Y165" s="23"/>
      <c r="Z165" s="113">
        <f>IF(SUM(E165:Y165)=0,0,SUM(E165:Y165))</f>
        <v>32</v>
      </c>
      <c r="AA165" s="69"/>
      <c r="AB165" s="65">
        <f>IF(BA165=0,"",RANK(BA165,BA$149:BA$219))</f>
        <v>17</v>
      </c>
      <c r="AC165" s="125" t="s">
        <v>150</v>
      </c>
      <c r="AD165" s="50">
        <v>27.1</v>
      </c>
      <c r="AE165" s="258" t="s">
        <v>6</v>
      </c>
      <c r="AF165" s="23"/>
      <c r="AG165" s="50"/>
      <c r="AH165" s="15"/>
      <c r="AI165" s="16"/>
      <c r="AJ165" s="15"/>
      <c r="AK165" s="16"/>
      <c r="AL165" s="15"/>
      <c r="AM165" s="14"/>
      <c r="AN165" s="15"/>
      <c r="AO165" s="14"/>
      <c r="AP165" s="15"/>
      <c r="AQ165" s="50"/>
      <c r="AR165" s="23"/>
      <c r="AS165" s="14">
        <v>10</v>
      </c>
      <c r="AT165" s="23">
        <v>5</v>
      </c>
      <c r="AU165" s="200">
        <v>15</v>
      </c>
      <c r="AV165" s="23"/>
      <c r="AW165" s="14"/>
      <c r="AX165" s="23"/>
      <c r="AY165" s="14"/>
      <c r="AZ165" s="23"/>
      <c r="BA165" s="113">
        <f>IF(SUM(AF165:AZ165)=0,0,SUM(AF165:AZ165))</f>
        <v>30</v>
      </c>
    </row>
    <row r="166" spans="1:53" x14ac:dyDescent="0.25">
      <c r="A166" s="65">
        <f>IF(Z166=0,"",RANK(Z166,Z$149:Z$219))</f>
        <v>18</v>
      </c>
      <c r="B166" s="125" t="s">
        <v>380</v>
      </c>
      <c r="C166" s="50">
        <v>29.7</v>
      </c>
      <c r="D166" s="258" t="s">
        <v>7</v>
      </c>
      <c r="E166" s="23"/>
      <c r="F166" s="50"/>
      <c r="G166" s="15"/>
      <c r="H166" s="16"/>
      <c r="I166" s="15"/>
      <c r="J166" s="16"/>
      <c r="K166" s="190">
        <v>15</v>
      </c>
      <c r="L166" s="14"/>
      <c r="M166" s="15"/>
      <c r="N166" s="14">
        <v>9</v>
      </c>
      <c r="O166" s="183"/>
      <c r="P166" s="50"/>
      <c r="Q166" s="23"/>
      <c r="R166" s="14"/>
      <c r="S166" s="23"/>
      <c r="T166" s="14"/>
      <c r="U166" s="23">
        <v>7</v>
      </c>
      <c r="V166" s="14"/>
      <c r="W166" s="23"/>
      <c r="X166" s="14"/>
      <c r="Y166" s="23"/>
      <c r="Z166" s="113">
        <f>IF(SUM(E166:Y166)=0,0,SUM(E166:Y166))</f>
        <v>31</v>
      </c>
      <c r="AA166" s="69"/>
      <c r="AB166" s="65">
        <f>IF(BA166=0,"",RANK(BA166,BA$149:BA$219))</f>
        <v>17</v>
      </c>
      <c r="AC166" s="125" t="s">
        <v>240</v>
      </c>
      <c r="AD166" s="50">
        <v>28.2</v>
      </c>
      <c r="AE166" s="258" t="s">
        <v>6</v>
      </c>
      <c r="AF166" s="23"/>
      <c r="AG166" s="50">
        <v>10</v>
      </c>
      <c r="AH166" s="15"/>
      <c r="AI166" s="16"/>
      <c r="AJ166" s="15">
        <v>6</v>
      </c>
      <c r="AK166" s="16"/>
      <c r="AL166" s="15"/>
      <c r="AM166" s="14"/>
      <c r="AN166" s="15"/>
      <c r="AO166" s="14"/>
      <c r="AP166" s="15"/>
      <c r="AQ166" s="50">
        <v>12</v>
      </c>
      <c r="AR166" s="23"/>
      <c r="AS166" s="14"/>
      <c r="AT166" s="23"/>
      <c r="AU166" s="14">
        <v>2</v>
      </c>
      <c r="AV166" s="23"/>
      <c r="AW166" s="14"/>
      <c r="AX166" s="23"/>
      <c r="AY166" s="14"/>
      <c r="AZ166" s="23"/>
      <c r="BA166" s="113">
        <f>IF(SUM(AF166:AZ166)=0,0,SUM(AF166:AZ166))</f>
        <v>30</v>
      </c>
    </row>
    <row r="167" spans="1:53" x14ac:dyDescent="0.25">
      <c r="A167" s="65">
        <f>IF(Z167=0,"",RANK(Z167,Z$149:Z$219))</f>
        <v>18</v>
      </c>
      <c r="B167" s="125" t="s">
        <v>231</v>
      </c>
      <c r="C167" s="50">
        <v>28.1</v>
      </c>
      <c r="D167" s="258" t="s">
        <v>7</v>
      </c>
      <c r="E167" s="23"/>
      <c r="F167" s="50"/>
      <c r="G167" s="15"/>
      <c r="H167" s="16"/>
      <c r="I167" s="15"/>
      <c r="J167" s="16"/>
      <c r="K167" s="15"/>
      <c r="L167" s="14"/>
      <c r="M167" s="15"/>
      <c r="N167" s="200">
        <v>15</v>
      </c>
      <c r="O167" s="15"/>
      <c r="P167" s="50">
        <v>4</v>
      </c>
      <c r="Q167" s="23">
        <v>12</v>
      </c>
      <c r="R167" s="14"/>
      <c r="S167" s="23"/>
      <c r="T167" s="14"/>
      <c r="U167" s="23"/>
      <c r="V167" s="14"/>
      <c r="W167" s="23"/>
      <c r="X167" s="14"/>
      <c r="Y167" s="23"/>
      <c r="Z167" s="113">
        <f>IF(SUM(E167:Y167)=0,0,SUM(E167:Y167))</f>
        <v>31</v>
      </c>
      <c r="AA167" s="69"/>
      <c r="AB167" s="65">
        <f>IF(BA167=0,"",RANK(BA167,BA$149:BA$219))</f>
        <v>19</v>
      </c>
      <c r="AC167" s="125" t="s">
        <v>248</v>
      </c>
      <c r="AD167" s="198">
        <v>26</v>
      </c>
      <c r="AE167" s="258" t="s">
        <v>48</v>
      </c>
      <c r="AF167" s="23"/>
      <c r="AG167" s="50"/>
      <c r="AH167" s="15">
        <v>2</v>
      </c>
      <c r="AI167" s="16">
        <v>3</v>
      </c>
      <c r="AJ167" s="15"/>
      <c r="AK167" s="16">
        <v>8</v>
      </c>
      <c r="AL167" s="15"/>
      <c r="AM167" s="14">
        <v>10</v>
      </c>
      <c r="AN167" s="15"/>
      <c r="AO167" s="14"/>
      <c r="AP167" s="15"/>
      <c r="AQ167" s="50"/>
      <c r="AR167" s="23"/>
      <c r="AS167" s="14"/>
      <c r="AT167" s="23">
        <v>6</v>
      </c>
      <c r="AU167" s="14"/>
      <c r="AV167" s="23"/>
      <c r="AW167" s="14"/>
      <c r="AX167" s="23"/>
      <c r="AY167" s="14"/>
      <c r="AZ167" s="23"/>
      <c r="BA167" s="113">
        <f>IF(SUM(AF167:AZ167)=0,0,SUM(AF167:AZ167))</f>
        <v>29</v>
      </c>
    </row>
    <row r="168" spans="1:53" x14ac:dyDescent="0.25">
      <c r="A168" s="65">
        <f>IF(Z168=0,"",RANK(Z168,Z$149:Z$219))</f>
        <v>18</v>
      </c>
      <c r="B168" s="125" t="s">
        <v>388</v>
      </c>
      <c r="C168" s="50">
        <v>25.3</v>
      </c>
      <c r="D168" s="258" t="s">
        <v>49</v>
      </c>
      <c r="E168" s="23"/>
      <c r="F168" s="50"/>
      <c r="G168" s="15"/>
      <c r="H168" s="16"/>
      <c r="I168" s="15"/>
      <c r="J168" s="16"/>
      <c r="K168" s="15"/>
      <c r="L168" s="14"/>
      <c r="M168" s="15"/>
      <c r="N168" s="14">
        <v>9</v>
      </c>
      <c r="O168" s="15">
        <v>3</v>
      </c>
      <c r="P168" s="50"/>
      <c r="Q168" s="188">
        <v>9</v>
      </c>
      <c r="R168" s="14"/>
      <c r="S168" s="23"/>
      <c r="T168" s="14"/>
      <c r="U168" s="23"/>
      <c r="V168" s="14">
        <v>10</v>
      </c>
      <c r="W168" s="23"/>
      <c r="X168" s="14"/>
      <c r="Y168" s="23"/>
      <c r="Z168" s="113">
        <f>IF(SUM(E168:Y168)=0,0,SUM(E168:Y168))</f>
        <v>31</v>
      </c>
      <c r="AA168" s="69"/>
      <c r="AB168" s="65">
        <f>IF(BA168=0,"",RANK(BA168,BA$149:BA$219))</f>
        <v>19</v>
      </c>
      <c r="AC168" s="125" t="s">
        <v>177</v>
      </c>
      <c r="AD168" s="50">
        <v>26.4</v>
      </c>
      <c r="AE168" s="258" t="s">
        <v>22</v>
      </c>
      <c r="AF168" s="23"/>
      <c r="AG168" s="50"/>
      <c r="AH168" s="15"/>
      <c r="AI168" s="16"/>
      <c r="AJ168" s="15"/>
      <c r="AK168" s="16"/>
      <c r="AL168" s="15"/>
      <c r="AM168" s="14"/>
      <c r="AN168" s="15"/>
      <c r="AO168" s="14">
        <v>4</v>
      </c>
      <c r="AP168" s="15"/>
      <c r="AQ168" s="50"/>
      <c r="AR168" s="23"/>
      <c r="AS168" s="14"/>
      <c r="AT168" s="23"/>
      <c r="AU168" s="14">
        <v>10</v>
      </c>
      <c r="AV168" s="217">
        <v>15</v>
      </c>
      <c r="AW168" s="14"/>
      <c r="AX168" s="23"/>
      <c r="AY168" s="14"/>
      <c r="AZ168" s="23"/>
      <c r="BA168" s="113">
        <f>IF(SUM(AF168:AZ168)=0,0,SUM(AF168:AZ168))</f>
        <v>29</v>
      </c>
    </row>
    <row r="169" spans="1:53" x14ac:dyDescent="0.25">
      <c r="A169" s="65">
        <f>IF(Z169=0,"",RANK(Z169,Z$149:Z$219))</f>
        <v>21</v>
      </c>
      <c r="B169" s="125" t="s">
        <v>150</v>
      </c>
      <c r="C169" s="50">
        <v>27.1</v>
      </c>
      <c r="D169" s="258" t="s">
        <v>6</v>
      </c>
      <c r="E169" s="23"/>
      <c r="F169" s="50"/>
      <c r="G169" s="15"/>
      <c r="H169" s="16"/>
      <c r="I169" s="15">
        <v>4</v>
      </c>
      <c r="J169" s="16"/>
      <c r="K169" s="15"/>
      <c r="L169" s="14"/>
      <c r="M169" s="15"/>
      <c r="N169" s="14"/>
      <c r="O169" s="15"/>
      <c r="P169" s="50"/>
      <c r="Q169" s="23"/>
      <c r="R169" s="14">
        <v>9</v>
      </c>
      <c r="S169" s="23">
        <v>7</v>
      </c>
      <c r="T169" s="14">
        <v>10</v>
      </c>
      <c r="U169" s="23"/>
      <c r="V169" s="14"/>
      <c r="W169" s="23"/>
      <c r="X169" s="14"/>
      <c r="Y169" s="23"/>
      <c r="Z169" s="113">
        <f>IF(SUM(E169:Y169)=0,0,SUM(E169:Y169))</f>
        <v>30</v>
      </c>
      <c r="AA169" s="69"/>
      <c r="AB169" s="65">
        <f>IF(BA169=0,"",RANK(BA169,BA$149:BA$219))</f>
        <v>19</v>
      </c>
      <c r="AC169" s="125" t="s">
        <v>174</v>
      </c>
      <c r="AD169" s="50">
        <v>30</v>
      </c>
      <c r="AE169" s="258" t="s">
        <v>43</v>
      </c>
      <c r="AF169" s="23"/>
      <c r="AG169" s="50"/>
      <c r="AH169" s="15"/>
      <c r="AI169" s="16"/>
      <c r="AJ169" s="15"/>
      <c r="AK169" s="16"/>
      <c r="AL169" s="15"/>
      <c r="AM169" s="14"/>
      <c r="AN169" s="15">
        <v>10</v>
      </c>
      <c r="AO169" s="14"/>
      <c r="AP169" s="15"/>
      <c r="AQ169" s="50">
        <v>4</v>
      </c>
      <c r="AR169" s="23">
        <v>10</v>
      </c>
      <c r="AS169" s="14"/>
      <c r="AT169" s="23">
        <v>2</v>
      </c>
      <c r="AU169" s="14"/>
      <c r="AV169" s="23"/>
      <c r="AW169" s="14">
        <v>3</v>
      </c>
      <c r="AX169" s="23"/>
      <c r="AY169" s="14"/>
      <c r="AZ169" s="23"/>
      <c r="BA169" s="113">
        <f>IF(SUM(AF169:AZ169)=0,0,SUM(AF169:AZ169))</f>
        <v>29</v>
      </c>
    </row>
    <row r="170" spans="1:53" x14ac:dyDescent="0.25">
      <c r="A170" s="65">
        <f>IF(Z170=0,"",RANK(Z170,Z$149:Z$219))</f>
        <v>22</v>
      </c>
      <c r="B170" s="125" t="s">
        <v>193</v>
      </c>
      <c r="C170" s="50">
        <v>29</v>
      </c>
      <c r="D170" s="258" t="s">
        <v>45</v>
      </c>
      <c r="E170" s="23"/>
      <c r="F170" s="50">
        <v>8</v>
      </c>
      <c r="G170" s="15"/>
      <c r="H170" s="16"/>
      <c r="I170" s="15"/>
      <c r="J170" s="16"/>
      <c r="K170" s="15">
        <v>6</v>
      </c>
      <c r="L170" s="14"/>
      <c r="M170" s="15"/>
      <c r="N170" s="14">
        <v>12</v>
      </c>
      <c r="O170" s="15"/>
      <c r="P170" s="50"/>
      <c r="Q170" s="23"/>
      <c r="R170" s="14"/>
      <c r="S170" s="23"/>
      <c r="T170" s="14"/>
      <c r="U170" s="23"/>
      <c r="V170" s="14"/>
      <c r="W170" s="23"/>
      <c r="X170" s="14"/>
      <c r="Y170" s="23"/>
      <c r="Z170" s="113">
        <f>IF(SUM(E170:Y170)=0,0,SUM(E170:Y170))</f>
        <v>26</v>
      </c>
      <c r="AA170" s="69"/>
      <c r="AB170" s="65">
        <f>IF(BA170=0,"",RANK(BA170,BA$149:BA$219))</f>
        <v>22</v>
      </c>
      <c r="AC170" s="125" t="s">
        <v>257</v>
      </c>
      <c r="AD170" s="50">
        <v>25.6</v>
      </c>
      <c r="AE170" s="258" t="s">
        <v>45</v>
      </c>
      <c r="AF170" s="23"/>
      <c r="AG170" s="50"/>
      <c r="AH170" s="15"/>
      <c r="AI170" s="16"/>
      <c r="AJ170" s="15"/>
      <c r="AK170" s="16">
        <v>4</v>
      </c>
      <c r="AL170" s="190">
        <v>15</v>
      </c>
      <c r="AM170" s="14"/>
      <c r="AN170" s="15"/>
      <c r="AO170" s="14"/>
      <c r="AP170" s="15"/>
      <c r="AQ170" s="50"/>
      <c r="AR170" s="23"/>
      <c r="AS170" s="14"/>
      <c r="AT170" s="23">
        <v>8</v>
      </c>
      <c r="AU170" s="14"/>
      <c r="AV170" s="23"/>
      <c r="AW170" s="14"/>
      <c r="AX170" s="23"/>
      <c r="AY170" s="14"/>
      <c r="AZ170" s="23"/>
      <c r="BA170" s="113">
        <f>IF(SUM(AF170:AZ170)=0,0,SUM(AF170:AZ170))</f>
        <v>27</v>
      </c>
    </row>
    <row r="171" spans="1:53" x14ac:dyDescent="0.25">
      <c r="A171" s="65">
        <f>IF(Z171=0,"",RANK(Z171,Z$149:Z$219))</f>
        <v>22</v>
      </c>
      <c r="B171" s="125" t="s">
        <v>346</v>
      </c>
      <c r="C171" s="50">
        <v>27.4</v>
      </c>
      <c r="D171" s="258" t="s">
        <v>47</v>
      </c>
      <c r="E171" s="23"/>
      <c r="F171" s="50"/>
      <c r="G171" s="15"/>
      <c r="H171" s="16"/>
      <c r="I171" s="15"/>
      <c r="J171" s="16">
        <v>6</v>
      </c>
      <c r="K171" s="15"/>
      <c r="L171" s="14"/>
      <c r="M171" s="15">
        <v>1</v>
      </c>
      <c r="N171" s="14"/>
      <c r="O171" s="15"/>
      <c r="P171" s="50"/>
      <c r="Q171" s="23">
        <v>4</v>
      </c>
      <c r="R171" s="14"/>
      <c r="S171" s="217">
        <v>15</v>
      </c>
      <c r="T171" s="14"/>
      <c r="U171" s="23"/>
      <c r="V171" s="14"/>
      <c r="W171" s="23"/>
      <c r="X171" s="14"/>
      <c r="Y171" s="23"/>
      <c r="Z171" s="113">
        <f>IF(SUM(E171:Y171)=0,0,SUM(E171:Y171))</f>
        <v>26</v>
      </c>
      <c r="AA171" s="69"/>
      <c r="AB171" s="65">
        <f>IF(BA171=0,"",RANK(BA171,BA$149:BA$219))</f>
        <v>22</v>
      </c>
      <c r="AC171" s="125" t="s">
        <v>178</v>
      </c>
      <c r="AD171" s="50">
        <v>28.5</v>
      </c>
      <c r="AE171" s="258" t="s">
        <v>42</v>
      </c>
      <c r="AF171" s="23"/>
      <c r="AG171" s="50"/>
      <c r="AH171" s="15"/>
      <c r="AI171" s="16"/>
      <c r="AJ171" s="15">
        <v>6</v>
      </c>
      <c r="AK171" s="16"/>
      <c r="AL171" s="15">
        <v>7</v>
      </c>
      <c r="AM171" s="14"/>
      <c r="AN171" s="15">
        <v>4</v>
      </c>
      <c r="AO171" s="14"/>
      <c r="AP171" s="15"/>
      <c r="AQ171" s="50"/>
      <c r="AR171" s="23"/>
      <c r="AS171" s="14"/>
      <c r="AT171" s="23"/>
      <c r="AU171" s="14"/>
      <c r="AV171" s="23"/>
      <c r="AW171" s="14">
        <v>10</v>
      </c>
      <c r="AX171" s="23"/>
      <c r="AY171" s="14"/>
      <c r="AZ171" s="23"/>
      <c r="BA171" s="113">
        <f>IF(SUM(AF171:AZ171)=0,0,SUM(AF171:AZ171))</f>
        <v>27</v>
      </c>
    </row>
    <row r="172" spans="1:53" x14ac:dyDescent="0.25">
      <c r="A172" s="65">
        <f>IF(Z172=0,"",RANK(Z172,Z$149:Z$219))</f>
        <v>24</v>
      </c>
      <c r="B172" s="125" t="s">
        <v>196</v>
      </c>
      <c r="C172" s="50">
        <v>27.7</v>
      </c>
      <c r="D172" s="258" t="s">
        <v>45</v>
      </c>
      <c r="E172" s="23"/>
      <c r="F172" s="50">
        <v>12</v>
      </c>
      <c r="G172" s="15"/>
      <c r="H172" s="16"/>
      <c r="I172" s="15">
        <v>1</v>
      </c>
      <c r="J172" s="16"/>
      <c r="K172" s="15"/>
      <c r="L172" s="14">
        <v>1</v>
      </c>
      <c r="M172" s="15"/>
      <c r="N172" s="14"/>
      <c r="O172" s="15"/>
      <c r="P172" s="50">
        <v>10</v>
      </c>
      <c r="Q172" s="23"/>
      <c r="R172" s="14"/>
      <c r="S172" s="23"/>
      <c r="T172" s="14"/>
      <c r="U172" s="23">
        <v>1</v>
      </c>
      <c r="V172" s="14"/>
      <c r="W172" s="23"/>
      <c r="X172" s="14"/>
      <c r="Y172" s="23"/>
      <c r="Z172" s="113">
        <f>IF(SUM(E172:Y172)=0,0,SUM(E172:Y172))</f>
        <v>25</v>
      </c>
      <c r="AA172" s="69"/>
      <c r="AB172" s="65">
        <f>IF(BA172=0,"",RANK(BA172,BA$149:BA$219))</f>
        <v>24</v>
      </c>
      <c r="AC172" s="125" t="s">
        <v>185</v>
      </c>
      <c r="AD172" s="50">
        <v>28</v>
      </c>
      <c r="AE172" s="258" t="s">
        <v>42</v>
      </c>
      <c r="AF172" s="23"/>
      <c r="AG172" s="50"/>
      <c r="AH172" s="15"/>
      <c r="AI172" s="16"/>
      <c r="AJ172" s="15"/>
      <c r="AK172" s="16"/>
      <c r="AL172" s="15"/>
      <c r="AM172" s="14"/>
      <c r="AN172" s="15"/>
      <c r="AO172" s="14">
        <v>12</v>
      </c>
      <c r="AP172" s="15"/>
      <c r="AQ172" s="50"/>
      <c r="AR172" s="23"/>
      <c r="AS172" s="14"/>
      <c r="AT172" s="23"/>
      <c r="AU172" s="14">
        <v>6</v>
      </c>
      <c r="AV172" s="23">
        <v>8</v>
      </c>
      <c r="AW172" s="14"/>
      <c r="AX172" s="23"/>
      <c r="AY172" s="14"/>
      <c r="AZ172" s="23"/>
      <c r="BA172" s="113">
        <f>IF(SUM(AF172:AZ172)=0,0,SUM(AF172:AZ172))</f>
        <v>26</v>
      </c>
    </row>
    <row r="173" spans="1:53" x14ac:dyDescent="0.25">
      <c r="A173" s="65">
        <f>IF(Z173=0,"",RANK(Z173,Z$149:Z$219))</f>
        <v>24</v>
      </c>
      <c r="B173" s="125" t="s">
        <v>259</v>
      </c>
      <c r="C173" s="198">
        <v>25.6</v>
      </c>
      <c r="D173" s="258" t="s">
        <v>48</v>
      </c>
      <c r="E173" s="23"/>
      <c r="F173" s="50">
        <v>3</v>
      </c>
      <c r="G173" s="15"/>
      <c r="H173" s="16"/>
      <c r="I173" s="15"/>
      <c r="J173" s="16"/>
      <c r="K173" s="15"/>
      <c r="L173" s="14"/>
      <c r="M173" s="15"/>
      <c r="N173" s="14">
        <v>4</v>
      </c>
      <c r="O173" s="15">
        <v>3</v>
      </c>
      <c r="P173" s="50"/>
      <c r="Q173" s="23">
        <v>7</v>
      </c>
      <c r="R173" s="14">
        <v>2</v>
      </c>
      <c r="S173" s="23">
        <v>5</v>
      </c>
      <c r="T173" s="14"/>
      <c r="U173" s="23"/>
      <c r="V173" s="14">
        <v>1</v>
      </c>
      <c r="W173" s="23"/>
      <c r="X173" s="14"/>
      <c r="Y173" s="23"/>
      <c r="Z173" s="113">
        <f>IF(SUM(E173:Y173)=0,0,SUM(E173:Y173))</f>
        <v>25</v>
      </c>
      <c r="AA173" s="69"/>
      <c r="AB173" s="65">
        <f>IF(BA173=0,"",RANK(BA173,BA$149:BA$219))</f>
        <v>24</v>
      </c>
      <c r="AC173" s="125" t="s">
        <v>283</v>
      </c>
      <c r="AD173" s="50">
        <v>31.7</v>
      </c>
      <c r="AE173" s="258" t="s">
        <v>335</v>
      </c>
      <c r="AF173" s="23"/>
      <c r="AG173" s="50"/>
      <c r="AH173" s="15">
        <v>12</v>
      </c>
      <c r="AI173" s="16"/>
      <c r="AJ173" s="15"/>
      <c r="AK173" s="16"/>
      <c r="AL173" s="15"/>
      <c r="AM173" s="14"/>
      <c r="AN173" s="15"/>
      <c r="AO173" s="14"/>
      <c r="AP173" s="15"/>
      <c r="AQ173" s="50"/>
      <c r="AR173" s="23"/>
      <c r="AS173" s="14">
        <v>6</v>
      </c>
      <c r="AT173" s="23">
        <v>8</v>
      </c>
      <c r="AU173" s="14"/>
      <c r="AV173" s="23"/>
      <c r="AW173" s="14"/>
      <c r="AX173" s="23"/>
      <c r="AY173" s="14"/>
      <c r="AZ173" s="23"/>
      <c r="BA173" s="113">
        <f>IF(SUM(AF173:AZ173)=0,0,SUM(AF173:AZ173))</f>
        <v>26</v>
      </c>
    </row>
    <row r="174" spans="1:53" x14ac:dyDescent="0.25">
      <c r="A174" s="65">
        <f>IF(Z174=0,"",RANK(Z174,Z$149:Z$219))</f>
        <v>26</v>
      </c>
      <c r="B174" s="125" t="s">
        <v>234</v>
      </c>
      <c r="C174" s="50">
        <v>26.8</v>
      </c>
      <c r="D174" s="258" t="s">
        <v>42</v>
      </c>
      <c r="E174" s="23"/>
      <c r="F174" s="50"/>
      <c r="G174" s="15"/>
      <c r="H174" s="16"/>
      <c r="I174" s="15"/>
      <c r="J174" s="16"/>
      <c r="K174" s="15"/>
      <c r="L174" s="14">
        <v>12</v>
      </c>
      <c r="M174" s="15"/>
      <c r="N174" s="14"/>
      <c r="O174" s="15"/>
      <c r="P174" s="50"/>
      <c r="Q174" s="23"/>
      <c r="R174" s="14"/>
      <c r="S174" s="23"/>
      <c r="T174" s="14"/>
      <c r="U174" s="23"/>
      <c r="V174" s="188">
        <v>12</v>
      </c>
      <c r="W174" s="23"/>
      <c r="X174" s="14"/>
      <c r="Y174" s="23"/>
      <c r="Z174" s="113">
        <f>IF(SUM(E174:Y174)=0,0,SUM(E174:Y174))</f>
        <v>24</v>
      </c>
      <c r="AA174" s="69"/>
      <c r="AB174" s="65">
        <f>IF(BA174=0,"",RANK(BA174,BA$149:BA$219))</f>
        <v>26</v>
      </c>
      <c r="AC174" s="125" t="s">
        <v>259</v>
      </c>
      <c r="AD174" s="198">
        <v>25.4</v>
      </c>
      <c r="AE174" s="258" t="s">
        <v>48</v>
      </c>
      <c r="AF174" s="23"/>
      <c r="AG174" s="50">
        <v>12</v>
      </c>
      <c r="AH174" s="15"/>
      <c r="AI174" s="16"/>
      <c r="AJ174" s="15"/>
      <c r="AK174" s="16"/>
      <c r="AL174" s="15"/>
      <c r="AM174" s="14"/>
      <c r="AN174" s="15"/>
      <c r="AO174" s="14">
        <v>4</v>
      </c>
      <c r="AP174" s="15"/>
      <c r="AQ174" s="50"/>
      <c r="AR174" s="23">
        <v>3</v>
      </c>
      <c r="AS174" s="14"/>
      <c r="AT174" s="23">
        <v>4</v>
      </c>
      <c r="AU174" s="14"/>
      <c r="AV174" s="23"/>
      <c r="AW174" s="14"/>
      <c r="AX174" s="23"/>
      <c r="AY174" s="14"/>
      <c r="AZ174" s="23"/>
      <c r="BA174" s="113">
        <f>IF(SUM(AF174:AZ174)=0,0,SUM(AF174:AZ174))</f>
        <v>23</v>
      </c>
    </row>
    <row r="175" spans="1:53" x14ac:dyDescent="0.25">
      <c r="A175" s="65">
        <f>IF(Z175=0,"",RANK(Z175,Z$149:Z$219))</f>
        <v>26</v>
      </c>
      <c r="B175" s="125" t="s">
        <v>309</v>
      </c>
      <c r="C175" s="50">
        <v>25.8</v>
      </c>
      <c r="D175" s="258" t="s">
        <v>49</v>
      </c>
      <c r="E175" s="23"/>
      <c r="F175" s="50"/>
      <c r="G175" s="15"/>
      <c r="H175" s="16">
        <v>12</v>
      </c>
      <c r="I175" s="15"/>
      <c r="J175" s="16"/>
      <c r="K175" s="15"/>
      <c r="L175" s="14"/>
      <c r="M175" s="15"/>
      <c r="N175" s="14"/>
      <c r="O175" s="15"/>
      <c r="P175" s="50"/>
      <c r="Q175" s="23">
        <v>12</v>
      </c>
      <c r="R175" s="14"/>
      <c r="S175" s="23"/>
      <c r="T175" s="14"/>
      <c r="U175" s="23"/>
      <c r="V175" s="14"/>
      <c r="W175" s="23"/>
      <c r="X175" s="14"/>
      <c r="Y175" s="23"/>
      <c r="Z175" s="113">
        <f>IF(SUM(E175:Y175)=0,0,SUM(E175:Y175))</f>
        <v>24</v>
      </c>
      <c r="AA175" s="69"/>
      <c r="AB175" s="65">
        <f>IF(BA175=0,"",RANK(BA175,BA$149:BA$219))</f>
        <v>27</v>
      </c>
      <c r="AC175" s="125" t="s">
        <v>238</v>
      </c>
      <c r="AD175" s="50">
        <v>25.2</v>
      </c>
      <c r="AE175" s="258" t="s">
        <v>32</v>
      </c>
      <c r="AF175" s="23"/>
      <c r="AG175" s="50"/>
      <c r="AH175" s="15"/>
      <c r="AI175" s="16"/>
      <c r="AJ175" s="15">
        <v>10</v>
      </c>
      <c r="AK175" s="16"/>
      <c r="AL175" s="15">
        <v>2</v>
      </c>
      <c r="AM175" s="14"/>
      <c r="AN175" s="15"/>
      <c r="AO175" s="14"/>
      <c r="AP175" s="15">
        <v>10</v>
      </c>
      <c r="AQ175" s="50"/>
      <c r="AR175" s="23"/>
      <c r="AS175" s="14"/>
      <c r="AT175" s="23"/>
      <c r="AU175" s="14"/>
      <c r="AV175" s="23"/>
      <c r="AW175" s="14"/>
      <c r="AX175" s="23"/>
      <c r="AY175" s="14"/>
      <c r="AZ175" s="23"/>
      <c r="BA175" s="113">
        <f>IF(SUM(AF175:AZ175)=0,0,SUM(AF175:AZ175))</f>
        <v>22</v>
      </c>
    </row>
    <row r="176" spans="1:53" x14ac:dyDescent="0.25">
      <c r="A176" s="65">
        <f>IF(Z176=0,"",RANK(Z176,Z$149:Z$219))</f>
        <v>28</v>
      </c>
      <c r="B176" s="125" t="s">
        <v>247</v>
      </c>
      <c r="C176" s="50">
        <v>25.3</v>
      </c>
      <c r="D176" s="258" t="s">
        <v>7</v>
      </c>
      <c r="E176" s="23"/>
      <c r="F176" s="50"/>
      <c r="G176" s="15"/>
      <c r="H176" s="16"/>
      <c r="I176" s="15"/>
      <c r="J176" s="16"/>
      <c r="K176" s="15"/>
      <c r="L176" s="14"/>
      <c r="M176" s="15"/>
      <c r="N176" s="14"/>
      <c r="O176" s="15"/>
      <c r="P176" s="50"/>
      <c r="Q176" s="23">
        <v>7</v>
      </c>
      <c r="R176" s="14"/>
      <c r="S176" s="23"/>
      <c r="T176" s="14"/>
      <c r="U176" s="23">
        <v>8</v>
      </c>
      <c r="V176" s="14">
        <v>8</v>
      </c>
      <c r="W176" s="23"/>
      <c r="X176" s="14"/>
      <c r="Y176" s="23"/>
      <c r="Z176" s="113">
        <f>IF(SUM(E176:Y176)=0,0,SUM(E176:Y176))</f>
        <v>23</v>
      </c>
      <c r="AA176" s="69"/>
      <c r="AB176" s="65">
        <f>IF(BA176=0,"",RANK(BA176,BA$149:BA$219))</f>
        <v>27</v>
      </c>
      <c r="AC176" s="125" t="s">
        <v>409</v>
      </c>
      <c r="AD176" s="50">
        <v>27.3</v>
      </c>
      <c r="AE176" s="258" t="s">
        <v>7</v>
      </c>
      <c r="AF176" s="23"/>
      <c r="AG176" s="50"/>
      <c r="AH176" s="15"/>
      <c r="AI176" s="16"/>
      <c r="AJ176" s="15"/>
      <c r="AK176" s="16"/>
      <c r="AL176" s="15"/>
      <c r="AM176" s="14"/>
      <c r="AN176" s="15">
        <v>8</v>
      </c>
      <c r="AO176" s="14"/>
      <c r="AP176" s="15">
        <v>4</v>
      </c>
      <c r="AQ176" s="50"/>
      <c r="AR176" s="23"/>
      <c r="AS176" s="14"/>
      <c r="AT176" s="23"/>
      <c r="AU176" s="14">
        <v>2</v>
      </c>
      <c r="AV176" s="23">
        <v>8</v>
      </c>
      <c r="AW176" s="14"/>
      <c r="AX176" s="23"/>
      <c r="AY176" s="14"/>
      <c r="AZ176" s="23"/>
      <c r="BA176" s="113">
        <f>IF(SUM(AF176:AZ176)=0,0,SUM(AF176:AZ176))</f>
        <v>22</v>
      </c>
    </row>
    <row r="177" spans="1:53" x14ac:dyDescent="0.25">
      <c r="A177" s="65">
        <f>IF(Z177=0,"",RANK(Z177,Z$149:Z$219))</f>
        <v>29</v>
      </c>
      <c r="B177" s="125" t="s">
        <v>192</v>
      </c>
      <c r="C177" s="50">
        <v>27.4</v>
      </c>
      <c r="D177" s="258" t="s">
        <v>22</v>
      </c>
      <c r="E177" s="23"/>
      <c r="F177" s="50">
        <v>3</v>
      </c>
      <c r="G177" s="15"/>
      <c r="H177" s="16">
        <v>1</v>
      </c>
      <c r="I177" s="15"/>
      <c r="J177" s="16"/>
      <c r="K177" s="15"/>
      <c r="L177" s="14">
        <v>4</v>
      </c>
      <c r="M177" s="15"/>
      <c r="N177" s="14"/>
      <c r="O177" s="15">
        <v>6</v>
      </c>
      <c r="P177" s="50"/>
      <c r="Q177" s="23"/>
      <c r="R177" s="14"/>
      <c r="S177" s="23"/>
      <c r="T177" s="14"/>
      <c r="U177" s="23"/>
      <c r="V177" s="14">
        <v>7</v>
      </c>
      <c r="W177" s="23"/>
      <c r="X177" s="14"/>
      <c r="Y177" s="23"/>
      <c r="Z177" s="113">
        <f>IF(SUM(E177:Y177)=0,0,SUM(E177:Y177))</f>
        <v>21</v>
      </c>
      <c r="AA177" s="69"/>
      <c r="AB177" s="65">
        <f>IF(BA177=0,"",RANK(BA177,BA$149:BA$219))</f>
        <v>29</v>
      </c>
      <c r="AC177" s="125" t="s">
        <v>380</v>
      </c>
      <c r="AD177" s="50">
        <v>29.9</v>
      </c>
      <c r="AE177" s="258" t="s">
        <v>7</v>
      </c>
      <c r="AF177" s="23"/>
      <c r="AG177" s="50"/>
      <c r="AH177" s="15"/>
      <c r="AI177" s="16"/>
      <c r="AJ177" s="15"/>
      <c r="AK177" s="16"/>
      <c r="AL177" s="190">
        <v>15</v>
      </c>
      <c r="AM177" s="14"/>
      <c r="AN177" s="15"/>
      <c r="AO177" s="14">
        <v>6</v>
      </c>
      <c r="AP177" s="15"/>
      <c r="AQ177" s="50"/>
      <c r="AR177" s="23"/>
      <c r="AS177" s="14"/>
      <c r="AT177" s="23"/>
      <c r="AU177" s="14"/>
      <c r="AV177" s="23"/>
      <c r="AW177" s="14"/>
      <c r="AX177" s="23"/>
      <c r="AY177" s="14"/>
      <c r="AZ177" s="23"/>
      <c r="BA177" s="113">
        <f>IF(SUM(AF177:AZ177)=0,0,SUM(AF177:AZ177))</f>
        <v>21</v>
      </c>
    </row>
    <row r="178" spans="1:53" x14ac:dyDescent="0.25">
      <c r="A178" s="65">
        <f>IF(Z178=0,"",RANK(Z178,Z$149:Z$219))</f>
        <v>29</v>
      </c>
      <c r="B178" s="125" t="s">
        <v>189</v>
      </c>
      <c r="C178" s="50">
        <v>26.3</v>
      </c>
      <c r="D178" s="258" t="s">
        <v>45</v>
      </c>
      <c r="E178" s="23"/>
      <c r="F178" s="50">
        <v>1</v>
      </c>
      <c r="G178" s="15"/>
      <c r="H178" s="16"/>
      <c r="I178" s="15"/>
      <c r="J178" s="16"/>
      <c r="K178" s="15"/>
      <c r="L178" s="14"/>
      <c r="M178" s="15"/>
      <c r="N178" s="14">
        <v>4</v>
      </c>
      <c r="O178" s="15"/>
      <c r="P178" s="50"/>
      <c r="Q178" s="23"/>
      <c r="R178" s="14"/>
      <c r="S178" s="23"/>
      <c r="T178" s="14"/>
      <c r="U178" s="217">
        <v>15</v>
      </c>
      <c r="V178" s="14">
        <v>1</v>
      </c>
      <c r="W178" s="23"/>
      <c r="X178" s="14"/>
      <c r="Y178" s="23"/>
      <c r="Z178" s="113">
        <f>IF(SUM(E178:Y178)=0,0,SUM(E178:Y178))</f>
        <v>21</v>
      </c>
      <c r="AA178" s="69"/>
      <c r="AB178" s="65">
        <f>IF(BA178=0,"",RANK(BA178,BA$149:BA$219))</f>
        <v>29</v>
      </c>
      <c r="AC178" s="125" t="s">
        <v>188</v>
      </c>
      <c r="AD178" s="50">
        <v>33</v>
      </c>
      <c r="AE178" s="258" t="s">
        <v>42</v>
      </c>
      <c r="AF178" s="23"/>
      <c r="AG178" s="50">
        <v>3</v>
      </c>
      <c r="AH178" s="15"/>
      <c r="AI178" s="16"/>
      <c r="AJ178" s="15">
        <v>3</v>
      </c>
      <c r="AK178" s="16"/>
      <c r="AL178" s="15"/>
      <c r="AM178" s="14"/>
      <c r="AN178" s="15"/>
      <c r="AO178" s="14"/>
      <c r="AP178" s="15"/>
      <c r="AQ178" s="50"/>
      <c r="AR178" s="23"/>
      <c r="AS178" s="14"/>
      <c r="AT178" s="23"/>
      <c r="AU178" s="14"/>
      <c r="AV178" s="23">
        <v>9</v>
      </c>
      <c r="AW178" s="14">
        <v>6</v>
      </c>
      <c r="AX178" s="23"/>
      <c r="AY178" s="14"/>
      <c r="AZ178" s="23"/>
      <c r="BA178" s="113">
        <f>IF(SUM(AF178:AZ178)=0,0,SUM(AF178:AZ178))</f>
        <v>21</v>
      </c>
    </row>
    <row r="179" spans="1:53" x14ac:dyDescent="0.25">
      <c r="A179" s="65">
        <f>IF(Z179=0,"",RANK(Z179,Z$149:Z$219))</f>
        <v>29</v>
      </c>
      <c r="B179" s="125" t="s">
        <v>250</v>
      </c>
      <c r="C179" s="50">
        <v>25</v>
      </c>
      <c r="D179" s="258" t="s">
        <v>6</v>
      </c>
      <c r="E179" s="23"/>
      <c r="F179" s="50"/>
      <c r="G179" s="15"/>
      <c r="H179" s="16">
        <v>6</v>
      </c>
      <c r="I179" s="15"/>
      <c r="J179" s="196">
        <v>15</v>
      </c>
      <c r="K179" s="15"/>
      <c r="L179" s="14"/>
      <c r="M179" s="15"/>
      <c r="N179" s="14"/>
      <c r="O179" s="15"/>
      <c r="P179" s="50"/>
      <c r="Q179" s="23"/>
      <c r="R179" s="14"/>
      <c r="S179" s="23"/>
      <c r="T179" s="14"/>
      <c r="U179" s="23"/>
      <c r="V179" s="14"/>
      <c r="W179" s="23"/>
      <c r="X179" s="14"/>
      <c r="Y179" s="23"/>
      <c r="Z179" s="113">
        <f>IF(SUM(E179:Y179)=0,0,SUM(E179:Y179))</f>
        <v>21</v>
      </c>
      <c r="AA179" s="69"/>
      <c r="AB179" s="65">
        <f>IF(BA179=0,"",RANK(BA179,BA$149:BA$219))</f>
        <v>31</v>
      </c>
      <c r="AC179" s="125" t="s">
        <v>247</v>
      </c>
      <c r="AD179" s="50">
        <v>25.3</v>
      </c>
      <c r="AE179" s="258" t="s">
        <v>7</v>
      </c>
      <c r="AF179" s="23"/>
      <c r="AG179" s="50"/>
      <c r="AH179" s="15"/>
      <c r="AI179" s="16"/>
      <c r="AJ179" s="15"/>
      <c r="AK179" s="16"/>
      <c r="AL179" s="15"/>
      <c r="AM179" s="14"/>
      <c r="AN179" s="15"/>
      <c r="AO179" s="14"/>
      <c r="AP179" s="15"/>
      <c r="AQ179" s="50"/>
      <c r="AR179" s="23"/>
      <c r="AS179" s="14"/>
      <c r="AT179" s="23"/>
      <c r="AU179" s="14"/>
      <c r="AV179" s="23">
        <v>10</v>
      </c>
      <c r="AW179" s="14">
        <v>10</v>
      </c>
      <c r="AX179" s="23"/>
      <c r="AY179" s="14"/>
      <c r="AZ179" s="23"/>
      <c r="BA179" s="113">
        <f>IF(SUM(AF179:AZ179)=0,0,SUM(AF179:AZ179))</f>
        <v>20</v>
      </c>
    </row>
    <row r="180" spans="1:53" x14ac:dyDescent="0.25">
      <c r="A180" s="65">
        <f>IF(Z180=0,"",RANK(Z180,Z$149:Z$219))</f>
        <v>32</v>
      </c>
      <c r="B180" s="125" t="s">
        <v>195</v>
      </c>
      <c r="C180" s="50">
        <v>30.1</v>
      </c>
      <c r="D180" s="258" t="s">
        <v>7</v>
      </c>
      <c r="E180" s="23"/>
      <c r="F180" s="50">
        <v>10</v>
      </c>
      <c r="G180" s="15"/>
      <c r="H180" s="16"/>
      <c r="I180" s="15"/>
      <c r="J180" s="16"/>
      <c r="K180" s="15"/>
      <c r="L180" s="14"/>
      <c r="M180" s="15">
        <v>5</v>
      </c>
      <c r="N180" s="14">
        <v>4</v>
      </c>
      <c r="O180" s="15"/>
      <c r="P180" s="50"/>
      <c r="Q180" s="23"/>
      <c r="R180" s="14"/>
      <c r="S180" s="23"/>
      <c r="T180" s="14">
        <v>1</v>
      </c>
      <c r="U180" s="23"/>
      <c r="V180" s="14"/>
      <c r="W180" s="23"/>
      <c r="X180" s="14"/>
      <c r="Y180" s="23"/>
      <c r="Z180" s="113">
        <f>IF(SUM(E180:Y180)=0,0,SUM(E180:Y180))</f>
        <v>20</v>
      </c>
      <c r="AA180" s="69"/>
      <c r="AB180" s="65">
        <f>IF(BA180=0,"",RANK(BA180,BA$149:BA$219))</f>
        <v>32</v>
      </c>
      <c r="AC180" s="125" t="s">
        <v>189</v>
      </c>
      <c r="AD180" s="50">
        <v>26.3</v>
      </c>
      <c r="AE180" s="258" t="s">
        <v>45</v>
      </c>
      <c r="AF180" s="23"/>
      <c r="AG180" s="50"/>
      <c r="AH180" s="15"/>
      <c r="AI180" s="16"/>
      <c r="AJ180" s="15"/>
      <c r="AK180" s="16"/>
      <c r="AL180" s="15"/>
      <c r="AM180" s="14"/>
      <c r="AN180" s="15"/>
      <c r="AO180" s="14">
        <v>4</v>
      </c>
      <c r="AP180" s="15"/>
      <c r="AQ180" s="50"/>
      <c r="AR180" s="23"/>
      <c r="AS180" s="14"/>
      <c r="AT180" s="23"/>
      <c r="AU180" s="14"/>
      <c r="AV180" s="217">
        <v>15</v>
      </c>
      <c r="AW180" s="14"/>
      <c r="AX180" s="23"/>
      <c r="AY180" s="14"/>
      <c r="AZ180" s="23"/>
      <c r="BA180" s="113">
        <f>IF(SUM(AF180:AZ180)=0,0,SUM(AF180:AZ180))</f>
        <v>19</v>
      </c>
    </row>
    <row r="181" spans="1:53" x14ac:dyDescent="0.25">
      <c r="A181" s="65">
        <f>IF(Z181=0,"",RANK(Z181,Z$149:Z$219))</f>
        <v>32</v>
      </c>
      <c r="B181" s="125" t="s">
        <v>185</v>
      </c>
      <c r="C181" s="50">
        <v>28</v>
      </c>
      <c r="D181" s="258" t="s">
        <v>42</v>
      </c>
      <c r="E181" s="23"/>
      <c r="F181" s="50"/>
      <c r="G181" s="15"/>
      <c r="H181" s="16"/>
      <c r="I181" s="15"/>
      <c r="J181" s="16"/>
      <c r="K181" s="15"/>
      <c r="L181" s="14"/>
      <c r="M181" s="15"/>
      <c r="N181" s="14">
        <v>12</v>
      </c>
      <c r="O181" s="15"/>
      <c r="P181" s="50"/>
      <c r="Q181" s="23"/>
      <c r="R181" s="14"/>
      <c r="S181" s="23"/>
      <c r="T181" s="14">
        <v>7</v>
      </c>
      <c r="U181" s="23">
        <v>1</v>
      </c>
      <c r="V181" s="14"/>
      <c r="W181" s="23"/>
      <c r="X181" s="14"/>
      <c r="Y181" s="23"/>
      <c r="Z181" s="113">
        <f>IF(SUM(E181:Y181)=0,0,SUM(E181:Y181))</f>
        <v>20</v>
      </c>
      <c r="AA181" s="69"/>
      <c r="AB181" s="65">
        <f>IF(BA181=0,"",RANK(BA181,BA$149:BA$219))</f>
        <v>32</v>
      </c>
      <c r="AC181" s="125" t="s">
        <v>193</v>
      </c>
      <c r="AD181" s="50">
        <v>29</v>
      </c>
      <c r="AE181" s="258" t="s">
        <v>45</v>
      </c>
      <c r="AF181" s="23"/>
      <c r="AG181" s="50">
        <v>7</v>
      </c>
      <c r="AH181" s="15"/>
      <c r="AI181" s="16"/>
      <c r="AJ181" s="15"/>
      <c r="AK181" s="16"/>
      <c r="AL181" s="15"/>
      <c r="AM181" s="14"/>
      <c r="AN181" s="15"/>
      <c r="AO181" s="14">
        <v>12</v>
      </c>
      <c r="AP181" s="15"/>
      <c r="AQ181" s="50"/>
      <c r="AR181" s="23"/>
      <c r="AS181" s="14"/>
      <c r="AT181" s="23"/>
      <c r="AU181" s="14"/>
      <c r="AV181" s="23"/>
      <c r="AW181" s="14"/>
      <c r="AX181" s="23"/>
      <c r="AY181" s="14"/>
      <c r="AZ181" s="23"/>
      <c r="BA181" s="113">
        <f>IF(SUM(AF181:AZ181)=0,0,SUM(AF181:AZ181))</f>
        <v>19</v>
      </c>
    </row>
    <row r="182" spans="1:53" ht="15" customHeight="1" x14ac:dyDescent="0.25">
      <c r="A182" s="65">
        <f>IF(Z182=0,"",RANK(Z182,Z$149:Z$219))</f>
        <v>34</v>
      </c>
      <c r="B182" s="125" t="s">
        <v>174</v>
      </c>
      <c r="C182" s="50">
        <v>30</v>
      </c>
      <c r="D182" s="258" t="s">
        <v>43</v>
      </c>
      <c r="E182" s="23"/>
      <c r="F182" s="50"/>
      <c r="G182" s="15"/>
      <c r="H182" s="16"/>
      <c r="I182" s="15"/>
      <c r="J182" s="16"/>
      <c r="K182" s="15"/>
      <c r="L182" s="14"/>
      <c r="M182" s="15">
        <v>5</v>
      </c>
      <c r="N182" s="14"/>
      <c r="O182" s="15"/>
      <c r="P182" s="50"/>
      <c r="Q182" s="23">
        <v>4</v>
      </c>
      <c r="R182" s="14"/>
      <c r="S182" s="23">
        <v>2</v>
      </c>
      <c r="T182" s="14"/>
      <c r="U182" s="23"/>
      <c r="V182" s="14">
        <v>7</v>
      </c>
      <c r="W182" s="23"/>
      <c r="X182" s="14"/>
      <c r="Y182" s="23"/>
      <c r="Z182" s="113">
        <f>IF(SUM(E182:Y182)=0,0,SUM(E182:Y182))</f>
        <v>18</v>
      </c>
      <c r="AA182" s="69"/>
      <c r="AB182" s="65">
        <f>IF(BA182=0,"",RANK(BA182,BA$149:BA$219))</f>
        <v>34</v>
      </c>
      <c r="AC182" s="125" t="s">
        <v>250</v>
      </c>
      <c r="AD182" s="50">
        <v>25</v>
      </c>
      <c r="AE182" s="258" t="s">
        <v>6</v>
      </c>
      <c r="AF182" s="23"/>
      <c r="AG182" s="50"/>
      <c r="AH182" s="15"/>
      <c r="AI182" s="16">
        <v>6</v>
      </c>
      <c r="AJ182" s="15"/>
      <c r="AK182" s="16">
        <v>12</v>
      </c>
      <c r="AL182" s="15"/>
      <c r="AM182" s="14"/>
      <c r="AN182" s="15"/>
      <c r="AO182" s="14"/>
      <c r="AP182" s="15"/>
      <c r="AQ182" s="50"/>
      <c r="AR182" s="23"/>
      <c r="AS182" s="14"/>
      <c r="AT182" s="23"/>
      <c r="AU182" s="14"/>
      <c r="AV182" s="23"/>
      <c r="AW182" s="14"/>
      <c r="AX182" s="23"/>
      <c r="AY182" s="14"/>
      <c r="AZ182" s="23"/>
      <c r="BA182" s="113">
        <f>IF(SUM(AF182:AZ182)=0,0,SUM(AF182:AZ182))</f>
        <v>18</v>
      </c>
    </row>
    <row r="183" spans="1:53" x14ac:dyDescent="0.25">
      <c r="A183" s="65">
        <f>IF(Z183=0,"",RANK(Z183,Z$149:Z$219))</f>
        <v>34</v>
      </c>
      <c r="B183" s="125" t="s">
        <v>409</v>
      </c>
      <c r="C183" s="50">
        <v>27.3</v>
      </c>
      <c r="D183" s="258" t="s">
        <v>7</v>
      </c>
      <c r="E183" s="23"/>
      <c r="F183" s="50"/>
      <c r="G183" s="15"/>
      <c r="H183" s="16"/>
      <c r="I183" s="15"/>
      <c r="J183" s="16"/>
      <c r="K183" s="15"/>
      <c r="L183" s="14"/>
      <c r="M183" s="15">
        <v>12</v>
      </c>
      <c r="N183" s="14"/>
      <c r="O183" s="15">
        <v>4</v>
      </c>
      <c r="P183" s="50"/>
      <c r="Q183" s="23"/>
      <c r="R183" s="14"/>
      <c r="S183" s="23"/>
      <c r="T183" s="14">
        <v>1</v>
      </c>
      <c r="U183" s="23">
        <v>1</v>
      </c>
      <c r="V183" s="14"/>
      <c r="W183" s="23"/>
      <c r="X183" s="14"/>
      <c r="Y183" s="23"/>
      <c r="Z183" s="113">
        <f>IF(SUM(E183:Y183)=0,0,SUM(E183:Y183))</f>
        <v>18</v>
      </c>
      <c r="AA183" s="69"/>
      <c r="AB183" s="65">
        <f>IF(BA183=0,"",RANK(BA183,BA$149:BA$219))</f>
        <v>34</v>
      </c>
      <c r="AC183" s="125" t="s">
        <v>388</v>
      </c>
      <c r="AD183" s="50">
        <v>25.3</v>
      </c>
      <c r="AE183" s="258" t="s">
        <v>49</v>
      </c>
      <c r="AF183" s="23"/>
      <c r="AG183" s="50"/>
      <c r="AH183" s="15"/>
      <c r="AI183" s="16"/>
      <c r="AJ183" s="15"/>
      <c r="AK183" s="16"/>
      <c r="AL183" s="15"/>
      <c r="AM183" s="14"/>
      <c r="AN183" s="15"/>
      <c r="AO183" s="14">
        <v>9</v>
      </c>
      <c r="AP183" s="15"/>
      <c r="AQ183" s="50"/>
      <c r="AR183" s="23">
        <v>6</v>
      </c>
      <c r="AS183" s="14"/>
      <c r="AT183" s="23"/>
      <c r="AU183" s="14"/>
      <c r="AV183" s="23"/>
      <c r="AW183" s="14">
        <v>3</v>
      </c>
      <c r="AX183" s="23"/>
      <c r="AY183" s="14"/>
      <c r="AZ183" s="23"/>
      <c r="BA183" s="113">
        <f>IF(SUM(AF183:AZ183)=0,0,SUM(AF183:AZ183))</f>
        <v>18</v>
      </c>
    </row>
    <row r="184" spans="1:53" x14ac:dyDescent="0.25">
      <c r="A184" s="65">
        <f>IF(Z184=0,"",RANK(Z184,Z$149:Z$219))</f>
        <v>36</v>
      </c>
      <c r="B184" s="125" t="s">
        <v>310</v>
      </c>
      <c r="C184" s="50">
        <v>27</v>
      </c>
      <c r="D184" s="258" t="s">
        <v>49</v>
      </c>
      <c r="E184" s="23"/>
      <c r="F184" s="50"/>
      <c r="G184" s="15"/>
      <c r="H184" s="16">
        <v>8</v>
      </c>
      <c r="I184" s="15"/>
      <c r="J184" s="16"/>
      <c r="K184" s="15"/>
      <c r="L184" s="14">
        <v>8</v>
      </c>
      <c r="M184" s="15"/>
      <c r="N184" s="14"/>
      <c r="O184" s="15"/>
      <c r="P184" s="50"/>
      <c r="Q184" s="23"/>
      <c r="R184" s="14"/>
      <c r="S184" s="23"/>
      <c r="T184" s="14"/>
      <c r="U184" s="23"/>
      <c r="V184" s="14"/>
      <c r="W184" s="23"/>
      <c r="X184" s="14"/>
      <c r="Y184" s="23"/>
      <c r="Z184" s="113">
        <f>IF(SUM(E184:Y184)=0,0,SUM(E184:Y184))</f>
        <v>16</v>
      </c>
      <c r="AA184" s="69"/>
      <c r="AB184" s="65">
        <f>IF(BA184=0,"",RANK(BA184,BA$149:BA$219))</f>
        <v>34</v>
      </c>
      <c r="AC184" s="125" t="s">
        <v>309</v>
      </c>
      <c r="AD184" s="50">
        <v>25.8</v>
      </c>
      <c r="AE184" s="258" t="s">
        <v>49</v>
      </c>
      <c r="AF184" s="23"/>
      <c r="AG184" s="50"/>
      <c r="AH184" s="15"/>
      <c r="AI184" s="16">
        <v>12</v>
      </c>
      <c r="AJ184" s="15"/>
      <c r="AK184" s="16"/>
      <c r="AL184" s="15"/>
      <c r="AM184" s="14"/>
      <c r="AN184" s="15"/>
      <c r="AO184" s="14"/>
      <c r="AP184" s="15"/>
      <c r="AQ184" s="50"/>
      <c r="AR184" s="23">
        <v>6</v>
      </c>
      <c r="AS184" s="14"/>
      <c r="AT184" s="23"/>
      <c r="AU184" s="14"/>
      <c r="AV184" s="23"/>
      <c r="AW184" s="14"/>
      <c r="AX184" s="23"/>
      <c r="AY184" s="14"/>
      <c r="AZ184" s="23"/>
      <c r="BA184" s="113">
        <f>IF(SUM(AF184:AZ184)=0,0,SUM(AF184:AZ184))</f>
        <v>18</v>
      </c>
    </row>
    <row r="185" spans="1:53" x14ac:dyDescent="0.25">
      <c r="A185" s="65">
        <f>IF(Z185=0,"",RANK(Z185,Z$149:Z$219))</f>
        <v>37</v>
      </c>
      <c r="B185" s="125" t="s">
        <v>422</v>
      </c>
      <c r="C185" s="50">
        <v>29.1</v>
      </c>
      <c r="D185" s="258" t="s">
        <v>46</v>
      </c>
      <c r="E185" s="23"/>
      <c r="F185" s="50"/>
      <c r="G185" s="15"/>
      <c r="H185" s="16"/>
      <c r="I185" s="15"/>
      <c r="J185" s="16"/>
      <c r="K185" s="15"/>
      <c r="L185" s="14"/>
      <c r="M185" s="15"/>
      <c r="N185" s="14"/>
      <c r="O185" s="15"/>
      <c r="P185" s="178">
        <v>15</v>
      </c>
      <c r="Q185" s="23"/>
      <c r="R185" s="14"/>
      <c r="S185" s="23"/>
      <c r="T185" s="14"/>
      <c r="U185" s="23"/>
      <c r="V185" s="14"/>
      <c r="W185" s="23"/>
      <c r="X185" s="14"/>
      <c r="Y185" s="23"/>
      <c r="Z185" s="113">
        <f>IF(SUM(E185:Y185)=0,0,SUM(E185:Y185))</f>
        <v>15</v>
      </c>
      <c r="AA185" s="69"/>
      <c r="AB185" s="65">
        <f>IF(BA185=0,"",RANK(BA185,BA$149:BA$219))</f>
        <v>37</v>
      </c>
      <c r="AC185" s="125" t="s">
        <v>184</v>
      </c>
      <c r="AD185" s="50">
        <v>33.5</v>
      </c>
      <c r="AE185" s="258" t="s">
        <v>42</v>
      </c>
      <c r="AF185" s="23"/>
      <c r="AG185" s="50"/>
      <c r="AH185" s="15"/>
      <c r="AI185" s="16">
        <v>2</v>
      </c>
      <c r="AJ185" s="15"/>
      <c r="AK185" s="16"/>
      <c r="AL185" s="15"/>
      <c r="AM185" s="14"/>
      <c r="AN185" s="15"/>
      <c r="AO185" s="14"/>
      <c r="AP185" s="15"/>
      <c r="AQ185" s="50">
        <v>9</v>
      </c>
      <c r="AR185" s="23"/>
      <c r="AS185" s="14"/>
      <c r="AT185" s="23"/>
      <c r="AU185" s="14"/>
      <c r="AV185" s="23"/>
      <c r="AW185" s="14">
        <v>6</v>
      </c>
      <c r="AX185" s="23"/>
      <c r="AY185" s="14"/>
      <c r="AZ185" s="23"/>
      <c r="BA185" s="113">
        <f>IF(SUM(AF185:AZ185)=0,0,SUM(AF185:AZ185))</f>
        <v>17</v>
      </c>
    </row>
    <row r="186" spans="1:53" x14ac:dyDescent="0.25">
      <c r="A186" s="65">
        <f>IF(Z186=0,"",RANK(Z186,Z$149:Z$219))</f>
        <v>37</v>
      </c>
      <c r="B186" s="125" t="s">
        <v>253</v>
      </c>
      <c r="C186" s="50">
        <v>26.8</v>
      </c>
      <c r="D186" s="258" t="s">
        <v>32</v>
      </c>
      <c r="E186" s="23"/>
      <c r="F186" s="50"/>
      <c r="G186" s="15"/>
      <c r="H186" s="16"/>
      <c r="I186" s="15">
        <v>6</v>
      </c>
      <c r="J186" s="16"/>
      <c r="K186" s="15"/>
      <c r="L186" s="14"/>
      <c r="M186" s="15"/>
      <c r="N186" s="14"/>
      <c r="O186" s="15">
        <v>3</v>
      </c>
      <c r="P186" s="50">
        <v>4</v>
      </c>
      <c r="Q186" s="23"/>
      <c r="R186" s="14">
        <v>2</v>
      </c>
      <c r="S186" s="23"/>
      <c r="T186" s="14"/>
      <c r="U186" s="23"/>
      <c r="V186" s="14"/>
      <c r="W186" s="23"/>
      <c r="X186" s="14"/>
      <c r="Y186" s="23"/>
      <c r="Z186" s="113">
        <f>IF(SUM(E186:Y186)=0,0,SUM(E186:Y186))</f>
        <v>15</v>
      </c>
      <c r="AA186" s="69"/>
      <c r="AB186" s="65">
        <f>IF(BA186=0,"",RANK(BA186,BA$149:BA$219))</f>
        <v>38</v>
      </c>
      <c r="AC186" s="125" t="s">
        <v>182</v>
      </c>
      <c r="AD186" s="50">
        <v>30</v>
      </c>
      <c r="AE186" s="258" t="s">
        <v>42</v>
      </c>
      <c r="AF186" s="23"/>
      <c r="AG186" s="50"/>
      <c r="AH186" s="15"/>
      <c r="AI186" s="16"/>
      <c r="AJ186" s="15"/>
      <c r="AK186" s="16"/>
      <c r="AL186" s="15"/>
      <c r="AM186" s="14"/>
      <c r="AN186" s="15"/>
      <c r="AO186" s="14"/>
      <c r="AP186" s="15"/>
      <c r="AQ186" s="50"/>
      <c r="AR186" s="23"/>
      <c r="AS186" s="14"/>
      <c r="AT186" s="23"/>
      <c r="AU186" s="14">
        <v>8</v>
      </c>
      <c r="AV186" s="23">
        <v>8</v>
      </c>
      <c r="AW186" s="14"/>
      <c r="AX186" s="23"/>
      <c r="AY186" s="14"/>
      <c r="AZ186" s="23"/>
      <c r="BA186" s="113">
        <f>IF(SUM(AF186:AZ186)=0,0,SUM(AF186:AZ186))</f>
        <v>16</v>
      </c>
    </row>
    <row r="187" spans="1:53" x14ac:dyDescent="0.25">
      <c r="A187" s="65">
        <f>IF(Z187=0,"",RANK(Z187,Z$149:Z$219))</f>
        <v>37</v>
      </c>
      <c r="B187" s="125" t="s">
        <v>244</v>
      </c>
      <c r="C187" s="50">
        <v>25.7</v>
      </c>
      <c r="D187" s="258" t="s">
        <v>45</v>
      </c>
      <c r="E187" s="23"/>
      <c r="F187" s="178">
        <v>15</v>
      </c>
      <c r="G187" s="15"/>
      <c r="H187" s="16"/>
      <c r="I187" s="15"/>
      <c r="J187" s="16"/>
      <c r="K187" s="15"/>
      <c r="L187" s="14"/>
      <c r="M187" s="15"/>
      <c r="N187" s="14"/>
      <c r="O187" s="15"/>
      <c r="P187" s="50"/>
      <c r="Q187" s="23"/>
      <c r="R187" s="14"/>
      <c r="S187" s="23"/>
      <c r="T187" s="14"/>
      <c r="U187" s="23"/>
      <c r="V187" s="14"/>
      <c r="W187" s="23"/>
      <c r="X187" s="14"/>
      <c r="Y187" s="23"/>
      <c r="Z187" s="113">
        <f>IF(SUM(E187:Y187)=0,0,SUM(E187:Y187))</f>
        <v>15</v>
      </c>
      <c r="AA187" s="69"/>
      <c r="AB187" s="65">
        <f>IF(BA187=0,"",RANK(BA187,BA$149:BA$219))</f>
        <v>39</v>
      </c>
      <c r="AC187" s="125" t="s">
        <v>244</v>
      </c>
      <c r="AD187" s="50">
        <v>25.7</v>
      </c>
      <c r="AE187" s="258" t="s">
        <v>45</v>
      </c>
      <c r="AF187" s="23"/>
      <c r="AG187" s="178">
        <v>15</v>
      </c>
      <c r="AH187" s="15"/>
      <c r="AI187" s="16"/>
      <c r="AJ187" s="15"/>
      <c r="AK187" s="16"/>
      <c r="AL187" s="15"/>
      <c r="AM187" s="14"/>
      <c r="AN187" s="15"/>
      <c r="AO187" s="14"/>
      <c r="AP187" s="15"/>
      <c r="AQ187" s="50"/>
      <c r="AR187" s="23"/>
      <c r="AS187" s="14"/>
      <c r="AT187" s="23"/>
      <c r="AU187" s="14"/>
      <c r="AV187" s="23"/>
      <c r="AW187" s="14"/>
      <c r="AX187" s="23"/>
      <c r="AY187" s="14"/>
      <c r="AZ187" s="23"/>
      <c r="BA187" s="113">
        <f>IF(SUM(AF187:AZ187)=0,0,SUM(AF187:AZ187))</f>
        <v>15</v>
      </c>
    </row>
    <row r="188" spans="1:53" x14ac:dyDescent="0.25">
      <c r="A188" s="65">
        <f>IF(Z188=0,"",RANK(Z188,Z$149:Z$219))</f>
        <v>40</v>
      </c>
      <c r="B188" s="125" t="s">
        <v>337</v>
      </c>
      <c r="C188" s="50">
        <v>28.9</v>
      </c>
      <c r="D188" s="258" t="s">
        <v>57</v>
      </c>
      <c r="E188" s="23"/>
      <c r="F188" s="50"/>
      <c r="G188" s="15"/>
      <c r="H188" s="16"/>
      <c r="I188" s="15">
        <v>4</v>
      </c>
      <c r="J188" s="16"/>
      <c r="K188" s="15"/>
      <c r="L188" s="14"/>
      <c r="M188" s="15"/>
      <c r="N188" s="14"/>
      <c r="O188" s="15"/>
      <c r="P188" s="50"/>
      <c r="Q188" s="23"/>
      <c r="R188" s="14">
        <v>10</v>
      </c>
      <c r="S188" s="23"/>
      <c r="T188" s="14"/>
      <c r="U188" s="23"/>
      <c r="V188" s="14"/>
      <c r="W188" s="23"/>
      <c r="X188" s="14"/>
      <c r="Y188" s="23"/>
      <c r="Z188" s="113">
        <f>IF(SUM(E188:Y188)=0,0,SUM(E188:Y188))</f>
        <v>14</v>
      </c>
      <c r="AA188" s="69"/>
      <c r="AB188" s="65">
        <f>IF(BA188=0,"",RANK(BA188,BA$149:BA$219))</f>
        <v>39</v>
      </c>
      <c r="AC188" s="125" t="s">
        <v>192</v>
      </c>
      <c r="AD188" s="50">
        <v>27.4</v>
      </c>
      <c r="AE188" s="258" t="s">
        <v>22</v>
      </c>
      <c r="AF188" s="23"/>
      <c r="AG188" s="50">
        <v>1</v>
      </c>
      <c r="AH188" s="15"/>
      <c r="AI188" s="16"/>
      <c r="AJ188" s="15"/>
      <c r="AK188" s="16"/>
      <c r="AL188" s="15"/>
      <c r="AM188" s="14">
        <v>1</v>
      </c>
      <c r="AN188" s="15"/>
      <c r="AO188" s="14"/>
      <c r="AP188" s="15">
        <v>7</v>
      </c>
      <c r="AQ188" s="50"/>
      <c r="AR188" s="23"/>
      <c r="AS188" s="14"/>
      <c r="AT188" s="23"/>
      <c r="AU188" s="14"/>
      <c r="AV188" s="23"/>
      <c r="AW188" s="14">
        <v>6</v>
      </c>
      <c r="AX188" s="23"/>
      <c r="AY188" s="14"/>
      <c r="AZ188" s="23"/>
      <c r="BA188" s="113">
        <f>IF(SUM(AF188:AZ188)=0,0,SUM(AF188:AZ188))</f>
        <v>15</v>
      </c>
    </row>
    <row r="189" spans="1:53" x14ac:dyDescent="0.25">
      <c r="A189" s="65">
        <f>IF(Z189=0,"",RANK(Z189,Z$149:Z$219))</f>
        <v>41</v>
      </c>
      <c r="B189" s="125" t="s">
        <v>188</v>
      </c>
      <c r="C189" s="50">
        <v>33</v>
      </c>
      <c r="D189" s="258" t="s">
        <v>42</v>
      </c>
      <c r="E189" s="23"/>
      <c r="F189" s="50">
        <v>1</v>
      </c>
      <c r="G189" s="15"/>
      <c r="H189" s="16"/>
      <c r="I189" s="15">
        <v>1</v>
      </c>
      <c r="J189" s="16"/>
      <c r="K189" s="15"/>
      <c r="L189" s="14"/>
      <c r="M189" s="15"/>
      <c r="N189" s="14"/>
      <c r="O189" s="15"/>
      <c r="P189" s="50"/>
      <c r="Q189" s="23"/>
      <c r="R189" s="14"/>
      <c r="S189" s="23"/>
      <c r="T189" s="14"/>
      <c r="U189" s="23">
        <v>10</v>
      </c>
      <c r="V189" s="14">
        <v>1</v>
      </c>
      <c r="W189" s="23"/>
      <c r="X189" s="14"/>
      <c r="Y189" s="23"/>
      <c r="Z189" s="113">
        <f>IF(SUM(E189:Y189)=0,0,SUM(E189:Y189))</f>
        <v>13</v>
      </c>
      <c r="AA189" s="69"/>
      <c r="AB189" s="65">
        <f>IF(BA189=0,"",RANK(BA189,BA$149:BA$219))</f>
        <v>39</v>
      </c>
      <c r="AC189" s="125" t="s">
        <v>337</v>
      </c>
      <c r="AD189" s="50">
        <v>28.9</v>
      </c>
      <c r="AE189" s="258" t="s">
        <v>57</v>
      </c>
      <c r="AF189" s="23"/>
      <c r="AG189" s="50"/>
      <c r="AH189" s="15"/>
      <c r="AI189" s="16"/>
      <c r="AJ189" s="15">
        <v>3</v>
      </c>
      <c r="AK189" s="16"/>
      <c r="AL189" s="15"/>
      <c r="AM189" s="14"/>
      <c r="AN189" s="15"/>
      <c r="AO189" s="14"/>
      <c r="AP189" s="15"/>
      <c r="AQ189" s="50"/>
      <c r="AR189" s="23"/>
      <c r="AS189" s="14">
        <v>12</v>
      </c>
      <c r="AT189" s="23"/>
      <c r="AU189" s="14"/>
      <c r="AV189" s="23"/>
      <c r="AW189" s="14"/>
      <c r="AX189" s="23"/>
      <c r="AY189" s="14"/>
      <c r="AZ189" s="23"/>
      <c r="BA189" s="113">
        <f>IF(SUM(AF189:AZ189)=0,0,SUM(AF189:AZ189))</f>
        <v>15</v>
      </c>
    </row>
    <row r="190" spans="1:53" x14ac:dyDescent="0.25">
      <c r="A190" s="65">
        <f>IF(Z190=0,"",RANK(Z190,Z$149:Z$219))</f>
        <v>41</v>
      </c>
      <c r="B190" s="125" t="s">
        <v>242</v>
      </c>
      <c r="C190" s="50">
        <v>30.4</v>
      </c>
      <c r="D190" s="258" t="s">
        <v>45</v>
      </c>
      <c r="E190" s="23"/>
      <c r="F190" s="188">
        <v>13</v>
      </c>
      <c r="G190" s="15"/>
      <c r="H190" s="16"/>
      <c r="I190" s="15"/>
      <c r="J190" s="16"/>
      <c r="K190" s="15"/>
      <c r="L190" s="14"/>
      <c r="M190" s="15"/>
      <c r="N190" s="14"/>
      <c r="O190" s="15"/>
      <c r="P190" s="50"/>
      <c r="Q190" s="23"/>
      <c r="R190" s="14"/>
      <c r="S190" s="23"/>
      <c r="T190" s="14"/>
      <c r="U190" s="23"/>
      <c r="V190" s="14"/>
      <c r="W190" s="23"/>
      <c r="X190" s="14"/>
      <c r="Y190" s="23"/>
      <c r="Z190" s="113">
        <f>IF(SUM(E190:Y190)=0,0,SUM(E190:Y190))</f>
        <v>13</v>
      </c>
      <c r="AA190" s="69"/>
      <c r="AB190" s="65">
        <f>IF(BA190=0,"",RANK(BA190,BA$149:BA$219))</f>
        <v>39</v>
      </c>
      <c r="AC190" s="125" t="s">
        <v>422</v>
      </c>
      <c r="AD190" s="50">
        <v>29.1</v>
      </c>
      <c r="AE190" s="258" t="s">
        <v>46</v>
      </c>
      <c r="AF190" s="23"/>
      <c r="AG190" s="50"/>
      <c r="AH190" s="15"/>
      <c r="AI190" s="16"/>
      <c r="AJ190" s="15"/>
      <c r="AK190" s="16"/>
      <c r="AL190" s="15"/>
      <c r="AM190" s="14"/>
      <c r="AN190" s="15"/>
      <c r="AO190" s="14"/>
      <c r="AP190" s="15"/>
      <c r="AQ190" s="178">
        <v>15</v>
      </c>
      <c r="AR190" s="23"/>
      <c r="AS190" s="14"/>
      <c r="AT190" s="23"/>
      <c r="AU190" s="14"/>
      <c r="AV190" s="23"/>
      <c r="AW190" s="14"/>
      <c r="AX190" s="23"/>
      <c r="AY190" s="14"/>
      <c r="AZ190" s="23"/>
      <c r="BA190" s="113">
        <f>IF(SUM(AF190:AZ190)=0,0,SUM(AF190:AZ190))</f>
        <v>15</v>
      </c>
    </row>
    <row r="191" spans="1:53" x14ac:dyDescent="0.25">
      <c r="A191" s="65">
        <f>IF(Z191=0,"",RANK(Z191,Z$149:Z$219))</f>
        <v>43</v>
      </c>
      <c r="B191" s="125" t="s">
        <v>172</v>
      </c>
      <c r="C191" s="50">
        <v>31.7</v>
      </c>
      <c r="D191" s="258" t="s">
        <v>7</v>
      </c>
      <c r="E191" s="23"/>
      <c r="F191" s="50"/>
      <c r="G191" s="15"/>
      <c r="H191" s="16"/>
      <c r="I191" s="15"/>
      <c r="J191" s="16"/>
      <c r="K191" s="15"/>
      <c r="L191" s="14"/>
      <c r="M191" s="15"/>
      <c r="N191" s="14"/>
      <c r="O191" s="15"/>
      <c r="P191" s="188">
        <v>5</v>
      </c>
      <c r="Q191" s="23"/>
      <c r="R191" s="14"/>
      <c r="S191" s="23"/>
      <c r="T191" s="14">
        <v>7</v>
      </c>
      <c r="U191" s="23"/>
      <c r="V191" s="14"/>
      <c r="W191" s="23"/>
      <c r="X191" s="14"/>
      <c r="Y191" s="23"/>
      <c r="Z191" s="113">
        <f>IF(SUM(E191:Y191)=0,0,SUM(E191:Y191))</f>
        <v>12</v>
      </c>
      <c r="AA191" s="69"/>
      <c r="AB191" s="65">
        <f>IF(BA191=0,"",RANK(BA191,BA$149:BA$219))</f>
        <v>43</v>
      </c>
      <c r="AC191" s="125" t="s">
        <v>310</v>
      </c>
      <c r="AD191" s="50">
        <v>27</v>
      </c>
      <c r="AE191" s="258" t="s">
        <v>49</v>
      </c>
      <c r="AF191" s="23"/>
      <c r="AG191" s="50"/>
      <c r="AH191" s="15"/>
      <c r="AI191" s="16">
        <v>10</v>
      </c>
      <c r="AJ191" s="15"/>
      <c r="AK191" s="16"/>
      <c r="AL191" s="15"/>
      <c r="AM191" s="14">
        <v>4</v>
      </c>
      <c r="AN191" s="15"/>
      <c r="AO191" s="14"/>
      <c r="AP191" s="15"/>
      <c r="AQ191" s="50"/>
      <c r="AR191" s="23"/>
      <c r="AS191" s="14"/>
      <c r="AT191" s="23"/>
      <c r="AU191" s="14"/>
      <c r="AV191" s="23"/>
      <c r="AW191" s="14"/>
      <c r="AX191" s="23"/>
      <c r="AY191" s="14"/>
      <c r="AZ191" s="23"/>
      <c r="BA191" s="113">
        <f>IF(SUM(AF191:AZ191)=0,0,SUM(AF191:AZ191))</f>
        <v>14</v>
      </c>
    </row>
    <row r="192" spans="1:53" x14ac:dyDescent="0.25">
      <c r="A192" s="65">
        <f>IF(Z192=0,"",RANK(Z192,Z$149:Z$219))</f>
        <v>43</v>
      </c>
      <c r="B192" s="125" t="s">
        <v>194</v>
      </c>
      <c r="C192" s="50">
        <v>28.1</v>
      </c>
      <c r="D192" s="258" t="s">
        <v>45</v>
      </c>
      <c r="E192" s="23"/>
      <c r="F192" s="50">
        <v>8</v>
      </c>
      <c r="G192" s="15"/>
      <c r="H192" s="16">
        <v>3</v>
      </c>
      <c r="I192" s="15"/>
      <c r="J192" s="16"/>
      <c r="K192" s="15"/>
      <c r="L192" s="14"/>
      <c r="M192" s="15"/>
      <c r="N192" s="14"/>
      <c r="O192" s="15"/>
      <c r="P192" s="50"/>
      <c r="Q192" s="23"/>
      <c r="R192" s="14"/>
      <c r="S192" s="23"/>
      <c r="T192" s="14"/>
      <c r="U192" s="23">
        <v>1</v>
      </c>
      <c r="V192" s="14"/>
      <c r="W192" s="23"/>
      <c r="X192" s="14"/>
      <c r="Y192" s="23"/>
      <c r="Z192" s="113">
        <f>IF(SUM(E192:Y192)=0,0,SUM(E192:Y192))</f>
        <v>12</v>
      </c>
      <c r="AA192" s="69"/>
      <c r="AB192" s="65">
        <f>IF(BA192=0,"",RANK(BA192,BA$149:BA$219))</f>
        <v>43</v>
      </c>
      <c r="AC192" s="125" t="s">
        <v>195</v>
      </c>
      <c r="AD192" s="50">
        <v>30.1</v>
      </c>
      <c r="AE192" s="258" t="s">
        <v>7</v>
      </c>
      <c r="AF192" s="23"/>
      <c r="AG192" s="50">
        <v>10</v>
      </c>
      <c r="AH192" s="15"/>
      <c r="AI192" s="16"/>
      <c r="AJ192" s="15"/>
      <c r="AK192" s="16"/>
      <c r="AL192" s="15"/>
      <c r="AM192" s="14"/>
      <c r="AN192" s="15"/>
      <c r="AO192" s="14">
        <v>4</v>
      </c>
      <c r="AP192" s="15"/>
      <c r="AQ192" s="50"/>
      <c r="AR192" s="23"/>
      <c r="AS192" s="14"/>
      <c r="AT192" s="23"/>
      <c r="AU192" s="14"/>
      <c r="AV192" s="23"/>
      <c r="AW192" s="14"/>
      <c r="AX192" s="23"/>
      <c r="AY192" s="14"/>
      <c r="AZ192" s="23"/>
      <c r="BA192" s="113">
        <f>IF(SUM(AF192:AZ192)=0,0,SUM(AF192:AZ192))</f>
        <v>14</v>
      </c>
    </row>
    <row r="193" spans="1:53" x14ac:dyDescent="0.25">
      <c r="A193" s="65">
        <f>IF(Z193=0,"",RANK(Z193,Z$149:Z$219))</f>
        <v>45</v>
      </c>
      <c r="B193" s="125" t="s">
        <v>241</v>
      </c>
      <c r="C193" s="50">
        <v>31.2</v>
      </c>
      <c r="D193" s="258" t="s">
        <v>49</v>
      </c>
      <c r="E193" s="23"/>
      <c r="F193" s="50">
        <v>8</v>
      </c>
      <c r="G193" s="15">
        <v>3</v>
      </c>
      <c r="H193" s="16"/>
      <c r="I193" s="15"/>
      <c r="J193" s="16"/>
      <c r="K193" s="15"/>
      <c r="L193" s="14"/>
      <c r="M193" s="15"/>
      <c r="N193" s="14"/>
      <c r="O193" s="15"/>
      <c r="P193" s="50"/>
      <c r="Q193" s="23"/>
      <c r="R193" s="14"/>
      <c r="S193" s="23"/>
      <c r="T193" s="14"/>
      <c r="U193" s="23"/>
      <c r="V193" s="14"/>
      <c r="W193" s="23"/>
      <c r="X193" s="14"/>
      <c r="Y193" s="23"/>
      <c r="Z193" s="113">
        <f>IF(SUM(E193:Y193)=0,0,SUM(E193:Y193))</f>
        <v>11</v>
      </c>
      <c r="AA193" s="69"/>
      <c r="AB193" s="65">
        <f>IF(BA193=0,"",RANK(BA193,BA$149:BA$219))</f>
        <v>43</v>
      </c>
      <c r="AC193" s="125" t="s">
        <v>171</v>
      </c>
      <c r="AD193" s="50">
        <v>37.200000000000003</v>
      </c>
      <c r="AE193" s="258" t="s">
        <v>47</v>
      </c>
      <c r="AF193" s="23"/>
      <c r="AG193" s="50"/>
      <c r="AH193" s="15"/>
      <c r="AI193" s="16"/>
      <c r="AJ193" s="15">
        <v>10</v>
      </c>
      <c r="AK193" s="16"/>
      <c r="AL193" s="15"/>
      <c r="AM193" s="14">
        <v>4</v>
      </c>
      <c r="AN193" s="15"/>
      <c r="AO193" s="14"/>
      <c r="AP193" s="15"/>
      <c r="AQ193" s="50"/>
      <c r="AR193" s="23"/>
      <c r="AS193" s="14"/>
      <c r="AT193" s="23"/>
      <c r="AU193" s="14"/>
      <c r="AV193" s="23"/>
      <c r="AW193" s="14"/>
      <c r="AX193" s="23"/>
      <c r="AY193" s="14"/>
      <c r="AZ193" s="23"/>
      <c r="BA193" s="113">
        <f>IF(SUM(AF193:AZ193)=0,0,SUM(AF193:AZ193))</f>
        <v>14</v>
      </c>
    </row>
    <row r="194" spans="1:53" x14ac:dyDescent="0.25">
      <c r="A194" s="65">
        <f>IF(Z194=0,"",RANK(Z194,Z$149:Z$219))</f>
        <v>45</v>
      </c>
      <c r="B194" s="125" t="s">
        <v>178</v>
      </c>
      <c r="C194" s="50">
        <v>28.5</v>
      </c>
      <c r="D194" s="258" t="s">
        <v>42</v>
      </c>
      <c r="E194" s="23"/>
      <c r="F194" s="50"/>
      <c r="G194" s="15"/>
      <c r="H194" s="16"/>
      <c r="I194" s="15">
        <v>1</v>
      </c>
      <c r="J194" s="16"/>
      <c r="K194" s="15">
        <v>6</v>
      </c>
      <c r="L194" s="14"/>
      <c r="M194" s="15">
        <v>1</v>
      </c>
      <c r="N194" s="14"/>
      <c r="O194" s="15"/>
      <c r="P194" s="50"/>
      <c r="Q194" s="23"/>
      <c r="R194" s="14"/>
      <c r="S194" s="23"/>
      <c r="T194" s="14"/>
      <c r="U194" s="23"/>
      <c r="V194" s="14">
        <v>3</v>
      </c>
      <c r="W194" s="23"/>
      <c r="X194" s="14"/>
      <c r="Y194" s="23"/>
      <c r="Z194" s="113">
        <f>IF(SUM(E194:Y194)=0,0,SUM(E194:Y194))</f>
        <v>11</v>
      </c>
      <c r="AA194" s="69"/>
      <c r="AB194" s="65">
        <f>IF(BA194=0,"",RANK(BA194,BA$149:BA$219))</f>
        <v>46</v>
      </c>
      <c r="AC194" s="125" t="s">
        <v>234</v>
      </c>
      <c r="AD194" s="50">
        <v>27.3</v>
      </c>
      <c r="AE194" s="258" t="s">
        <v>42</v>
      </c>
      <c r="AF194" s="23"/>
      <c r="AG194" s="50"/>
      <c r="AH194" s="15"/>
      <c r="AI194" s="16"/>
      <c r="AJ194" s="15"/>
      <c r="AK194" s="16"/>
      <c r="AL194" s="15"/>
      <c r="AM194" s="14">
        <v>12</v>
      </c>
      <c r="AN194" s="15"/>
      <c r="AO194" s="14"/>
      <c r="AP194" s="15"/>
      <c r="AQ194" s="50"/>
      <c r="AR194" s="23"/>
      <c r="AS194" s="14"/>
      <c r="AT194" s="23"/>
      <c r="AU194" s="14"/>
      <c r="AV194" s="23"/>
      <c r="AW194" s="14"/>
      <c r="AX194" s="23"/>
      <c r="AY194" s="14"/>
      <c r="AZ194" s="23"/>
      <c r="BA194" s="113">
        <f>IF(SUM(AF194:AZ194)=0,0,SUM(AF194:AZ194))</f>
        <v>12</v>
      </c>
    </row>
    <row r="195" spans="1:53" ht="15" customHeight="1" x14ac:dyDescent="0.25">
      <c r="A195" s="65">
        <f>IF(Z195=0,"",RANK(Z195,Z$149:Z$219))</f>
        <v>45</v>
      </c>
      <c r="B195" s="125" t="s">
        <v>180</v>
      </c>
      <c r="C195" s="50">
        <v>26</v>
      </c>
      <c r="D195" s="258" t="s">
        <v>7</v>
      </c>
      <c r="E195" s="23"/>
      <c r="F195" s="50"/>
      <c r="G195" s="15"/>
      <c r="H195" s="16"/>
      <c r="I195" s="15"/>
      <c r="J195" s="16"/>
      <c r="K195" s="15"/>
      <c r="L195" s="14"/>
      <c r="M195" s="15"/>
      <c r="N195" s="14">
        <v>4</v>
      </c>
      <c r="O195" s="15"/>
      <c r="P195" s="50"/>
      <c r="Q195" s="23"/>
      <c r="R195" s="14"/>
      <c r="S195" s="23"/>
      <c r="T195" s="14">
        <v>7</v>
      </c>
      <c r="U195" s="23"/>
      <c r="V195" s="14"/>
      <c r="W195" s="23"/>
      <c r="X195" s="14"/>
      <c r="Y195" s="23"/>
      <c r="Z195" s="113">
        <f>IF(SUM(E195:Y195)=0,0,SUM(E195:Y195))</f>
        <v>11</v>
      </c>
      <c r="AA195" s="69"/>
      <c r="AB195" s="65">
        <f>IF(BA195=0,"",RANK(BA195,BA$149:BA$219))</f>
        <v>47</v>
      </c>
      <c r="AC195" s="125" t="s">
        <v>172</v>
      </c>
      <c r="AD195" s="50">
        <v>35.299999999999997</v>
      </c>
      <c r="AE195" s="258" t="s">
        <v>7</v>
      </c>
      <c r="AF195" s="23"/>
      <c r="AG195" s="50"/>
      <c r="AH195" s="15"/>
      <c r="AI195" s="16"/>
      <c r="AJ195" s="15"/>
      <c r="AK195" s="16"/>
      <c r="AL195" s="15"/>
      <c r="AM195" s="14">
        <v>10</v>
      </c>
      <c r="AN195" s="15"/>
      <c r="AO195" s="14"/>
      <c r="AP195" s="15">
        <v>1</v>
      </c>
      <c r="AQ195" s="50"/>
      <c r="AR195" s="23"/>
      <c r="AS195" s="14"/>
      <c r="AT195" s="23"/>
      <c r="AU195" s="14"/>
      <c r="AV195" s="23"/>
      <c r="AW195" s="14"/>
      <c r="AX195" s="23"/>
      <c r="AY195" s="14"/>
      <c r="AZ195" s="23"/>
      <c r="BA195" s="113">
        <f>IF(SUM(AF195:AZ195)=0,0,SUM(AF195:AZ195))</f>
        <v>11</v>
      </c>
    </row>
    <row r="196" spans="1:53" x14ac:dyDescent="0.25">
      <c r="A196" s="65">
        <f>IF(Z196=0,"",RANK(Z196,Z$149:Z$219))</f>
        <v>48</v>
      </c>
      <c r="B196" s="125" t="s">
        <v>184</v>
      </c>
      <c r="C196" s="50">
        <v>34</v>
      </c>
      <c r="D196" s="258" t="s">
        <v>42</v>
      </c>
      <c r="E196" s="23"/>
      <c r="F196" s="187">
        <v>10</v>
      </c>
      <c r="G196" s="15"/>
      <c r="H196" s="16"/>
      <c r="I196" s="15"/>
      <c r="J196" s="16"/>
      <c r="K196" s="15"/>
      <c r="L196" s="14"/>
      <c r="M196" s="15"/>
      <c r="N196" s="14"/>
      <c r="O196" s="15"/>
      <c r="P196" s="50"/>
      <c r="Q196" s="23"/>
      <c r="R196" s="14"/>
      <c r="S196" s="23"/>
      <c r="T196" s="14"/>
      <c r="U196" s="23"/>
      <c r="V196" s="14"/>
      <c r="W196" s="23"/>
      <c r="X196" s="14"/>
      <c r="Y196" s="23"/>
      <c r="Z196" s="113">
        <f>IF(SUM(E196:Y196)=0,0,SUM(E196:Y196))</f>
        <v>10</v>
      </c>
      <c r="AA196" s="69"/>
      <c r="AB196" s="65">
        <f>IF(BA196=0,"",RANK(BA196,BA$149:BA$219))</f>
        <v>48</v>
      </c>
      <c r="AC196" s="125" t="s">
        <v>358</v>
      </c>
      <c r="AD196" s="50">
        <v>25.6</v>
      </c>
      <c r="AE196" s="258" t="s">
        <v>46</v>
      </c>
      <c r="AF196" s="23"/>
      <c r="AG196" s="50"/>
      <c r="AH196" s="15"/>
      <c r="AI196" s="16"/>
      <c r="AJ196" s="15"/>
      <c r="AK196" s="16"/>
      <c r="AL196" s="15"/>
      <c r="AM196" s="14"/>
      <c r="AN196" s="15"/>
      <c r="AO196" s="14"/>
      <c r="AP196" s="15">
        <v>10</v>
      </c>
      <c r="AQ196" s="50"/>
      <c r="AR196" s="23"/>
      <c r="AS196" s="14"/>
      <c r="AT196" s="23"/>
      <c r="AU196" s="14"/>
      <c r="AV196" s="23"/>
      <c r="AW196" s="14"/>
      <c r="AX196" s="23"/>
      <c r="AY196" s="14"/>
      <c r="AZ196" s="23"/>
      <c r="BA196" s="113">
        <f>IF(SUM(AF196:AZ196)=0,0,SUM(AF196:AZ196))</f>
        <v>10</v>
      </c>
    </row>
    <row r="197" spans="1:53" x14ac:dyDescent="0.25">
      <c r="A197" s="65">
        <f>IF(Z197=0,"",RANK(Z197,Z$149:Z$219))</f>
        <v>49</v>
      </c>
      <c r="B197" s="125" t="s">
        <v>287</v>
      </c>
      <c r="C197" s="50">
        <v>33.799999999999997</v>
      </c>
      <c r="D197" s="258" t="s">
        <v>64</v>
      </c>
      <c r="E197" s="23"/>
      <c r="F197" s="50"/>
      <c r="G197" s="15"/>
      <c r="H197" s="16"/>
      <c r="I197" s="15"/>
      <c r="J197" s="16"/>
      <c r="K197" s="15">
        <v>8</v>
      </c>
      <c r="L197" s="14"/>
      <c r="M197" s="15"/>
      <c r="N197" s="14"/>
      <c r="O197" s="15"/>
      <c r="P197" s="50"/>
      <c r="Q197" s="23"/>
      <c r="R197" s="14"/>
      <c r="S197" s="23"/>
      <c r="T197" s="14"/>
      <c r="U197" s="23"/>
      <c r="V197" s="14">
        <v>1</v>
      </c>
      <c r="W197" s="23"/>
      <c r="X197" s="14"/>
      <c r="Y197" s="23"/>
      <c r="Z197" s="113">
        <f>IF(SUM(E197:Y197)=0,0,SUM(E197:Y197))</f>
        <v>9</v>
      </c>
      <c r="AA197" s="69"/>
      <c r="AB197" s="65">
        <f>IF(BA197=0,"",RANK(BA197,BA$149:BA$219))</f>
        <v>48</v>
      </c>
      <c r="AC197" s="125" t="s">
        <v>180</v>
      </c>
      <c r="AD197" s="50">
        <v>26</v>
      </c>
      <c r="AE197" s="258" t="s">
        <v>7</v>
      </c>
      <c r="AF197" s="23"/>
      <c r="AG197" s="50"/>
      <c r="AH197" s="15"/>
      <c r="AI197" s="16"/>
      <c r="AJ197" s="15"/>
      <c r="AK197" s="16"/>
      <c r="AL197" s="15"/>
      <c r="AM197" s="14"/>
      <c r="AN197" s="15"/>
      <c r="AO197" s="14">
        <v>4</v>
      </c>
      <c r="AP197" s="15"/>
      <c r="AQ197" s="50"/>
      <c r="AR197" s="23"/>
      <c r="AS197" s="14"/>
      <c r="AT197" s="23"/>
      <c r="AU197" s="14">
        <v>6</v>
      </c>
      <c r="AV197" s="23"/>
      <c r="AW197" s="14"/>
      <c r="AX197" s="23"/>
      <c r="AY197" s="14"/>
      <c r="AZ197" s="23"/>
      <c r="BA197" s="113">
        <f>IF(SUM(AF197:AZ197)=0,0,SUM(AF197:AZ197))</f>
        <v>10</v>
      </c>
    </row>
    <row r="198" spans="1:53" x14ac:dyDescent="0.25">
      <c r="A198" s="65">
        <f>IF(Z198=0,"",RANK(Z198,Z$149:Z$219))</f>
        <v>50</v>
      </c>
      <c r="B198" s="125" t="s">
        <v>358</v>
      </c>
      <c r="C198" s="50">
        <v>25.6</v>
      </c>
      <c r="D198" s="258" t="s">
        <v>46</v>
      </c>
      <c r="E198" s="23"/>
      <c r="F198" s="50"/>
      <c r="G198" s="15"/>
      <c r="H198" s="16"/>
      <c r="I198" s="15"/>
      <c r="J198" s="16"/>
      <c r="K198" s="15"/>
      <c r="L198" s="14"/>
      <c r="M198" s="15"/>
      <c r="N198" s="14"/>
      <c r="O198" s="15">
        <v>8</v>
      </c>
      <c r="P198" s="50"/>
      <c r="Q198" s="23"/>
      <c r="R198" s="14"/>
      <c r="S198" s="23"/>
      <c r="T198" s="14"/>
      <c r="U198" s="23"/>
      <c r="V198" s="14"/>
      <c r="W198" s="23"/>
      <c r="X198" s="14"/>
      <c r="Y198" s="23"/>
      <c r="Z198" s="113">
        <f>IF(SUM(E198:Y198)=0,0,SUM(E198:Y198))</f>
        <v>8</v>
      </c>
      <c r="AA198" s="69"/>
      <c r="AB198" s="65">
        <f>IF(BA198=0,"",RANK(BA198,BA$149:BA$219))</f>
        <v>48</v>
      </c>
      <c r="AC198" s="125" t="s">
        <v>176</v>
      </c>
      <c r="AD198" s="50">
        <v>29.1</v>
      </c>
      <c r="AE198" s="258" t="s">
        <v>7</v>
      </c>
      <c r="AF198" s="23"/>
      <c r="AG198" s="50"/>
      <c r="AH198" s="15"/>
      <c r="AI198" s="16">
        <v>5</v>
      </c>
      <c r="AJ198" s="15"/>
      <c r="AK198" s="16">
        <v>5</v>
      </c>
      <c r="AL198" s="15"/>
      <c r="AM198" s="14"/>
      <c r="AN198" s="15"/>
      <c r="AO198" s="14"/>
      <c r="AP198" s="15"/>
      <c r="AQ198" s="50"/>
      <c r="AR198" s="23"/>
      <c r="AS198" s="14"/>
      <c r="AT198" s="23"/>
      <c r="AU198" s="14"/>
      <c r="AV198" s="23"/>
      <c r="AW198" s="14"/>
      <c r="AX198" s="23"/>
      <c r="AY198" s="14"/>
      <c r="AZ198" s="23"/>
      <c r="BA198" s="113">
        <f>IF(SUM(AF198:AZ198)=0,0,SUM(AF198:AZ198))</f>
        <v>10</v>
      </c>
    </row>
    <row r="199" spans="1:53" x14ac:dyDescent="0.25">
      <c r="A199" s="65">
        <f>IF(Z199=0,"",RANK(Z199,Z$149:Z$219))</f>
        <v>51</v>
      </c>
      <c r="B199" s="125" t="s">
        <v>187</v>
      </c>
      <c r="C199" s="50">
        <v>38.6</v>
      </c>
      <c r="D199" s="258" t="s">
        <v>22</v>
      </c>
      <c r="E199" s="23"/>
      <c r="F199" s="50"/>
      <c r="G199" s="15"/>
      <c r="H199" s="16"/>
      <c r="I199" s="15"/>
      <c r="J199" s="16"/>
      <c r="K199" s="15"/>
      <c r="L199" s="14"/>
      <c r="M199" s="15">
        <v>7</v>
      </c>
      <c r="N199" s="14"/>
      <c r="O199" s="15"/>
      <c r="P199" s="50"/>
      <c r="Q199" s="23"/>
      <c r="R199" s="14"/>
      <c r="S199" s="23"/>
      <c r="T199" s="14"/>
      <c r="U199" s="23"/>
      <c r="V199" s="14"/>
      <c r="W199" s="23"/>
      <c r="X199" s="14"/>
      <c r="Y199" s="23"/>
      <c r="Z199" s="113">
        <f>IF(SUM(E199:Y199)=0,0,SUM(E199:Y199))</f>
        <v>7</v>
      </c>
      <c r="AA199" s="69"/>
      <c r="AB199" s="65">
        <f>IF(BA199=0,"",RANK(BA199,BA$149:BA$219))</f>
        <v>51</v>
      </c>
      <c r="AC199" s="125" t="s">
        <v>235</v>
      </c>
      <c r="AD199" s="50">
        <v>30.9</v>
      </c>
      <c r="AE199" s="258" t="s">
        <v>48</v>
      </c>
      <c r="AF199" s="23"/>
      <c r="AG199" s="50"/>
      <c r="AH199" s="15"/>
      <c r="AI199" s="16"/>
      <c r="AJ199" s="15"/>
      <c r="AK199" s="16"/>
      <c r="AL199" s="15"/>
      <c r="AM199" s="14"/>
      <c r="AN199" s="15"/>
      <c r="AO199" s="14">
        <v>9</v>
      </c>
      <c r="AP199" s="15"/>
      <c r="AQ199" s="50"/>
      <c r="AR199" s="23"/>
      <c r="AS199" s="14"/>
      <c r="AT199" s="23"/>
      <c r="AU199" s="14"/>
      <c r="AV199" s="23"/>
      <c r="AW199" s="14"/>
      <c r="AX199" s="23"/>
      <c r="AY199" s="14"/>
      <c r="AZ199" s="23"/>
      <c r="BA199" s="113">
        <f>IF(SUM(AF199:AZ199)=0,0,SUM(AF199:AZ199))</f>
        <v>9</v>
      </c>
    </row>
    <row r="200" spans="1:53" x14ac:dyDescent="0.25">
      <c r="A200" s="65">
        <f>IF(Z200=0,"",RANK(Z200,Z$149:Z$219))</f>
        <v>51</v>
      </c>
      <c r="B200" s="125" t="s">
        <v>182</v>
      </c>
      <c r="C200" s="50">
        <v>30</v>
      </c>
      <c r="D200" s="258" t="s">
        <v>42</v>
      </c>
      <c r="E200" s="23"/>
      <c r="F200" s="50"/>
      <c r="G200" s="15"/>
      <c r="H200" s="16"/>
      <c r="I200" s="15"/>
      <c r="J200" s="16"/>
      <c r="K200" s="15"/>
      <c r="L200" s="14"/>
      <c r="M200" s="15"/>
      <c r="N200" s="14"/>
      <c r="O200" s="15"/>
      <c r="P200" s="50"/>
      <c r="Q200" s="23"/>
      <c r="R200" s="14"/>
      <c r="S200" s="23"/>
      <c r="T200" s="14"/>
      <c r="U200" s="23">
        <v>7</v>
      </c>
      <c r="V200" s="14"/>
      <c r="W200" s="23"/>
      <c r="X200" s="14"/>
      <c r="Y200" s="23"/>
      <c r="Z200" s="113">
        <f>IF(SUM(E200:Y200)=0,0,SUM(E200:Y200))</f>
        <v>7</v>
      </c>
      <c r="AA200" s="69"/>
      <c r="AB200" s="65">
        <f>IF(BA200=0,"",RANK(BA200,BA$149:BA$219))</f>
        <v>51</v>
      </c>
      <c r="AC200" s="125" t="s">
        <v>89</v>
      </c>
      <c r="AD200" s="50">
        <v>30.9</v>
      </c>
      <c r="AE200" s="258" t="s">
        <v>49</v>
      </c>
      <c r="AF200" s="23"/>
      <c r="AG200" s="50">
        <v>1</v>
      </c>
      <c r="AH200" s="15">
        <v>8</v>
      </c>
      <c r="AI200" s="16"/>
      <c r="AJ200" s="15"/>
      <c r="AK200" s="16"/>
      <c r="AL200" s="15"/>
      <c r="AM200" s="14"/>
      <c r="AN200" s="15"/>
      <c r="AO200" s="14"/>
      <c r="AP200" s="15"/>
      <c r="AQ200" s="50"/>
      <c r="AR200" s="23"/>
      <c r="AS200" s="14"/>
      <c r="AT200" s="23"/>
      <c r="AU200" s="14"/>
      <c r="AV200" s="23"/>
      <c r="AW200" s="14"/>
      <c r="AX200" s="23"/>
      <c r="AY200" s="14"/>
      <c r="AZ200" s="23"/>
      <c r="BA200" s="113">
        <f>IF(SUM(AF200:AZ200)=0,0,SUM(AF200:AZ200))</f>
        <v>9</v>
      </c>
    </row>
    <row r="201" spans="1:53" x14ac:dyDescent="0.25">
      <c r="A201" s="65">
        <f>IF(Z201=0,"",RANK(Z201,Z$149:Z$219))</f>
        <v>51</v>
      </c>
      <c r="B201" s="125" t="s">
        <v>230</v>
      </c>
      <c r="C201" s="50">
        <v>29.1</v>
      </c>
      <c r="D201" s="258" t="s">
        <v>49</v>
      </c>
      <c r="E201" s="23"/>
      <c r="F201" s="50"/>
      <c r="G201" s="15">
        <v>6</v>
      </c>
      <c r="H201" s="16"/>
      <c r="I201" s="15"/>
      <c r="J201" s="16"/>
      <c r="K201" s="15"/>
      <c r="L201" s="14"/>
      <c r="M201" s="15">
        <v>1</v>
      </c>
      <c r="N201" s="14"/>
      <c r="O201" s="15"/>
      <c r="P201" s="50"/>
      <c r="Q201" s="23"/>
      <c r="R201" s="14"/>
      <c r="S201" s="23"/>
      <c r="T201" s="14"/>
      <c r="U201" s="23"/>
      <c r="V201" s="14"/>
      <c r="W201" s="23"/>
      <c r="X201" s="14"/>
      <c r="Y201" s="23"/>
      <c r="Z201" s="113">
        <f>IF(SUM(E201:Y201)=0,0,SUM(E201:Y201))</f>
        <v>7</v>
      </c>
      <c r="AA201" s="69"/>
      <c r="AB201" s="65">
        <f>IF(BA201=0,"",RANK(BA201,BA$149:BA$219))</f>
        <v>51</v>
      </c>
      <c r="AC201" s="125" t="s">
        <v>241</v>
      </c>
      <c r="AD201" s="50">
        <v>31.2</v>
      </c>
      <c r="AE201" s="258" t="s">
        <v>49</v>
      </c>
      <c r="AF201" s="23"/>
      <c r="AG201" s="50">
        <v>5</v>
      </c>
      <c r="AH201" s="15">
        <v>4</v>
      </c>
      <c r="AI201" s="16"/>
      <c r="AJ201" s="15"/>
      <c r="AK201" s="16"/>
      <c r="AL201" s="15"/>
      <c r="AM201" s="14"/>
      <c r="AN201" s="15"/>
      <c r="AO201" s="14"/>
      <c r="AP201" s="15"/>
      <c r="AQ201" s="50"/>
      <c r="AR201" s="23"/>
      <c r="AS201" s="14"/>
      <c r="AT201" s="23"/>
      <c r="AU201" s="14"/>
      <c r="AV201" s="23"/>
      <c r="AW201" s="14"/>
      <c r="AX201" s="23"/>
      <c r="AY201" s="14"/>
      <c r="AZ201" s="23"/>
      <c r="BA201" s="113">
        <f>IF(SUM(AF201:AZ201)=0,0,SUM(AF201:AZ201))</f>
        <v>9</v>
      </c>
    </row>
    <row r="202" spans="1:53" x14ac:dyDescent="0.25">
      <c r="A202" s="65">
        <f>IF(Z202=0,"",RANK(Z202,Z$149:Z$219))</f>
        <v>51</v>
      </c>
      <c r="B202" s="125" t="s">
        <v>402</v>
      </c>
      <c r="C202" s="50">
        <v>27.2</v>
      </c>
      <c r="D202" s="258" t="s">
        <v>22</v>
      </c>
      <c r="E202" s="23"/>
      <c r="F202" s="50"/>
      <c r="G202" s="15"/>
      <c r="H202" s="16"/>
      <c r="I202" s="15"/>
      <c r="J202" s="16"/>
      <c r="K202" s="15"/>
      <c r="L202" s="14"/>
      <c r="M202" s="15"/>
      <c r="N202" s="14"/>
      <c r="O202" s="15">
        <v>3</v>
      </c>
      <c r="P202" s="50"/>
      <c r="Q202" s="23"/>
      <c r="R202" s="14">
        <v>4</v>
      </c>
      <c r="S202" s="23"/>
      <c r="T202" s="14"/>
      <c r="U202" s="23"/>
      <c r="V202" s="14"/>
      <c r="W202" s="23"/>
      <c r="X202" s="14"/>
      <c r="Y202" s="23"/>
      <c r="Z202" s="113">
        <f>IF(SUM(E202:Y202)=0,0,SUM(E202:Y202))</f>
        <v>7</v>
      </c>
      <c r="AA202" s="69"/>
      <c r="AB202" s="65">
        <f>IF(BA202=0,"",RANK(BA202,BA$149:BA$219))</f>
        <v>54</v>
      </c>
      <c r="AC202" s="125" t="s">
        <v>194</v>
      </c>
      <c r="AD202" s="50">
        <v>28.1</v>
      </c>
      <c r="AE202" s="258" t="s">
        <v>45</v>
      </c>
      <c r="AF202" s="23"/>
      <c r="AG202" s="50"/>
      <c r="AH202" s="15"/>
      <c r="AI202" s="16"/>
      <c r="AJ202" s="15"/>
      <c r="AK202" s="16"/>
      <c r="AL202" s="15"/>
      <c r="AM202" s="14"/>
      <c r="AN202" s="15"/>
      <c r="AO202" s="14"/>
      <c r="AP202" s="15"/>
      <c r="AQ202" s="50"/>
      <c r="AR202" s="23"/>
      <c r="AS202" s="14"/>
      <c r="AT202" s="23"/>
      <c r="AU202" s="14"/>
      <c r="AV202" s="23">
        <v>8</v>
      </c>
      <c r="AW202" s="14"/>
      <c r="AX202" s="23"/>
      <c r="AY202" s="14"/>
      <c r="AZ202" s="23"/>
      <c r="BA202" s="113">
        <f>IF(SUM(AF202:AZ202)=0,0,SUM(AF202:AZ202))</f>
        <v>8</v>
      </c>
    </row>
    <row r="203" spans="1:53" x14ac:dyDescent="0.25">
      <c r="A203" s="65">
        <f>IF(Z203=0,"",RANK(Z203,Z$149:Z$219))</f>
        <v>51</v>
      </c>
      <c r="B203" s="125" t="s">
        <v>152</v>
      </c>
      <c r="C203" s="50">
        <v>25.9</v>
      </c>
      <c r="D203" s="258" t="s">
        <v>7</v>
      </c>
      <c r="E203" s="23"/>
      <c r="F203" s="50"/>
      <c r="G203" s="15"/>
      <c r="H203" s="16"/>
      <c r="I203" s="15"/>
      <c r="J203" s="16"/>
      <c r="K203" s="15"/>
      <c r="L203" s="14"/>
      <c r="M203" s="15"/>
      <c r="N203" s="14"/>
      <c r="O203" s="15"/>
      <c r="P203" s="50"/>
      <c r="Q203" s="23"/>
      <c r="R203" s="14"/>
      <c r="S203" s="23"/>
      <c r="T203" s="14">
        <v>7</v>
      </c>
      <c r="U203" s="23"/>
      <c r="V203" s="14"/>
      <c r="W203" s="23"/>
      <c r="X203" s="14"/>
      <c r="Y203" s="23"/>
      <c r="Z203" s="113">
        <f>IF(SUM(E203:Y203)=0,0,SUM(E203:Y203))</f>
        <v>7</v>
      </c>
      <c r="AA203" s="69"/>
      <c r="AB203" s="65">
        <f>IF(BA203=0,"",RANK(BA203,BA$149:BA$219))</f>
        <v>54</v>
      </c>
      <c r="AC203" s="125" t="s">
        <v>288</v>
      </c>
      <c r="AD203" s="50">
        <v>28.8</v>
      </c>
      <c r="AE203" s="258" t="s">
        <v>1</v>
      </c>
      <c r="AF203" s="23"/>
      <c r="AG203" s="50"/>
      <c r="AH203" s="15"/>
      <c r="AI203" s="16"/>
      <c r="AJ203" s="15">
        <v>1</v>
      </c>
      <c r="AK203" s="16"/>
      <c r="AL203" s="15"/>
      <c r="AM203" s="14"/>
      <c r="AN203" s="15"/>
      <c r="AO203" s="14"/>
      <c r="AP203" s="15">
        <v>7</v>
      </c>
      <c r="AQ203" s="50"/>
      <c r="AR203" s="23"/>
      <c r="AS203" s="14"/>
      <c r="AT203" s="23"/>
      <c r="AU203" s="14"/>
      <c r="AV203" s="23"/>
      <c r="AW203" s="14"/>
      <c r="AX203" s="23"/>
      <c r="AY203" s="14"/>
      <c r="AZ203" s="23"/>
      <c r="BA203" s="113">
        <f>IF(SUM(AF203:AZ203)=0,0,SUM(AF203:AZ203))</f>
        <v>8</v>
      </c>
    </row>
    <row r="204" spans="1:53" x14ac:dyDescent="0.25">
      <c r="A204" s="65">
        <f>IF(Z204=0,"",RANK(Z204,Z$149:Z$219))</f>
        <v>56</v>
      </c>
      <c r="B204" s="125" t="s">
        <v>170</v>
      </c>
      <c r="C204" s="50">
        <v>28.7</v>
      </c>
      <c r="D204" s="258" t="s">
        <v>42</v>
      </c>
      <c r="E204" s="23"/>
      <c r="F204" s="50"/>
      <c r="G204" s="15">
        <v>6</v>
      </c>
      <c r="H204" s="16"/>
      <c r="I204" s="15"/>
      <c r="J204" s="16"/>
      <c r="K204" s="15"/>
      <c r="L204" s="14"/>
      <c r="M204" s="15"/>
      <c r="N204" s="14"/>
      <c r="O204" s="15"/>
      <c r="P204" s="50"/>
      <c r="Q204" s="23"/>
      <c r="R204" s="14"/>
      <c r="S204" s="23"/>
      <c r="T204" s="14"/>
      <c r="U204" s="23"/>
      <c r="V204" s="14"/>
      <c r="W204" s="23"/>
      <c r="X204" s="14"/>
      <c r="Y204" s="23"/>
      <c r="Z204" s="113">
        <f>IF(SUM(E204:Y204)=0,0,SUM(E204:Y204))</f>
        <v>6</v>
      </c>
      <c r="AA204" s="69"/>
      <c r="AB204" s="65">
        <f>IF(BA204=0,"",RANK(BA204,BA$149:BA$219))</f>
        <v>56</v>
      </c>
      <c r="AC204" s="125" t="s">
        <v>152</v>
      </c>
      <c r="AD204" s="50">
        <v>25.9</v>
      </c>
      <c r="AE204" s="258" t="s">
        <v>7</v>
      </c>
      <c r="AF204" s="23"/>
      <c r="AG204" s="50"/>
      <c r="AH204" s="15"/>
      <c r="AI204" s="16"/>
      <c r="AJ204" s="15"/>
      <c r="AK204" s="16"/>
      <c r="AL204" s="15"/>
      <c r="AM204" s="14"/>
      <c r="AN204" s="15"/>
      <c r="AO204" s="14"/>
      <c r="AP204" s="15"/>
      <c r="AQ204" s="50"/>
      <c r="AR204" s="23"/>
      <c r="AS204" s="14"/>
      <c r="AT204" s="23"/>
      <c r="AU204" s="14">
        <v>7</v>
      </c>
      <c r="AV204" s="23"/>
      <c r="AW204" s="14"/>
      <c r="AX204" s="23"/>
      <c r="AY204" s="14"/>
      <c r="AZ204" s="23"/>
      <c r="BA204" s="113">
        <f>IF(SUM(AF204:AZ204)=0,0,SUM(AF204:AZ204))</f>
        <v>7</v>
      </c>
    </row>
    <row r="205" spans="1:53" x14ac:dyDescent="0.25">
      <c r="A205" s="65">
        <f>IF(Z205=0,"",RANK(Z205,Z$149:Z$219))</f>
        <v>56</v>
      </c>
      <c r="B205" s="125" t="s">
        <v>345</v>
      </c>
      <c r="C205" s="50">
        <v>27.8</v>
      </c>
      <c r="D205" s="258" t="s">
        <v>6</v>
      </c>
      <c r="E205" s="23"/>
      <c r="F205" s="50"/>
      <c r="G205" s="15"/>
      <c r="H205" s="16"/>
      <c r="I205" s="15"/>
      <c r="J205" s="16">
        <v>6</v>
      </c>
      <c r="K205" s="15"/>
      <c r="L205" s="14"/>
      <c r="M205" s="15"/>
      <c r="N205" s="14"/>
      <c r="O205" s="15"/>
      <c r="P205" s="50"/>
      <c r="Q205" s="23"/>
      <c r="R205" s="14"/>
      <c r="S205" s="23"/>
      <c r="T205" s="14"/>
      <c r="U205" s="23"/>
      <c r="V205" s="14"/>
      <c r="W205" s="23"/>
      <c r="X205" s="14"/>
      <c r="Y205" s="23"/>
      <c r="Z205" s="113">
        <f>IF(SUM(E205:Y205)=0,0,SUM(E205:Y205))</f>
        <v>6</v>
      </c>
      <c r="AA205" s="69"/>
      <c r="AB205" s="65">
        <f>IF(BA205=0,"",RANK(BA205,BA$149:BA$219))</f>
        <v>56</v>
      </c>
      <c r="AC205" s="125" t="s">
        <v>170</v>
      </c>
      <c r="AD205" s="50">
        <v>30.7</v>
      </c>
      <c r="AE205" s="258" t="s">
        <v>42</v>
      </c>
      <c r="AF205" s="23"/>
      <c r="AG205" s="50"/>
      <c r="AH205" s="15">
        <v>4</v>
      </c>
      <c r="AI205" s="16"/>
      <c r="AJ205" s="15"/>
      <c r="AK205" s="16"/>
      <c r="AL205" s="15"/>
      <c r="AM205" s="14"/>
      <c r="AN205" s="15"/>
      <c r="AO205" s="14"/>
      <c r="AP205" s="15"/>
      <c r="AQ205" s="50"/>
      <c r="AR205" s="23"/>
      <c r="AS205" s="14"/>
      <c r="AT205" s="23"/>
      <c r="AU205" s="14"/>
      <c r="AV205" s="23"/>
      <c r="AW205" s="14">
        <v>3</v>
      </c>
      <c r="AX205" s="23"/>
      <c r="AY205" s="14"/>
      <c r="AZ205" s="23"/>
      <c r="BA205" s="113">
        <f>IF(SUM(AF205:AZ205)=0,0,SUM(AF205:AZ205))</f>
        <v>7</v>
      </c>
    </row>
    <row r="206" spans="1:53" x14ac:dyDescent="0.25">
      <c r="A206" s="65">
        <f>IF(Z206=0,"",RANK(Z206,Z$149:Z$219))</f>
        <v>58</v>
      </c>
      <c r="B206" s="125" t="s">
        <v>286</v>
      </c>
      <c r="C206" s="50">
        <v>29.3</v>
      </c>
      <c r="D206" s="258" t="s">
        <v>58</v>
      </c>
      <c r="E206" s="23"/>
      <c r="F206" s="50"/>
      <c r="G206" s="15">
        <v>3</v>
      </c>
      <c r="H206" s="16"/>
      <c r="I206" s="15"/>
      <c r="J206" s="16">
        <v>2</v>
      </c>
      <c r="K206" s="15"/>
      <c r="L206" s="14"/>
      <c r="M206" s="15"/>
      <c r="N206" s="14"/>
      <c r="O206" s="15"/>
      <c r="P206" s="50"/>
      <c r="Q206" s="23"/>
      <c r="R206" s="14"/>
      <c r="S206" s="23"/>
      <c r="T206" s="14"/>
      <c r="U206" s="23"/>
      <c r="V206" s="14"/>
      <c r="W206" s="23"/>
      <c r="X206" s="14"/>
      <c r="Y206" s="23"/>
      <c r="Z206" s="113">
        <f>IF(SUM(E206:Y206)=0,0,SUM(E206:Y206))</f>
        <v>5</v>
      </c>
      <c r="AA206" s="69"/>
      <c r="AB206" s="65">
        <f>IF(BA206=0,"",RANK(BA206,BA$149:BA$219))</f>
        <v>58</v>
      </c>
      <c r="AC206" s="125" t="s">
        <v>403</v>
      </c>
      <c r="AD206" s="50">
        <v>34.1</v>
      </c>
      <c r="AE206" s="258" t="s">
        <v>32</v>
      </c>
      <c r="AF206" s="23"/>
      <c r="AG206" s="50"/>
      <c r="AH206" s="15"/>
      <c r="AI206" s="16"/>
      <c r="AJ206" s="15"/>
      <c r="AK206" s="16"/>
      <c r="AL206" s="15"/>
      <c r="AM206" s="14"/>
      <c r="AN206" s="15"/>
      <c r="AO206" s="14"/>
      <c r="AP206" s="15"/>
      <c r="AQ206" s="50">
        <v>6</v>
      </c>
      <c r="AR206" s="23"/>
      <c r="AS206" s="14"/>
      <c r="AT206" s="23"/>
      <c r="AU206" s="14"/>
      <c r="AV206" s="23"/>
      <c r="AW206" s="14"/>
      <c r="AX206" s="23"/>
      <c r="AY206" s="14"/>
      <c r="AZ206" s="23"/>
      <c r="BA206" s="113">
        <f>IF(SUM(AF206:AZ206)=0,0,SUM(AF206:AZ206))</f>
        <v>6</v>
      </c>
    </row>
    <row r="207" spans="1:53" x14ac:dyDescent="0.25">
      <c r="A207" s="65">
        <f>IF(Z207=0,"",RANK(Z207,Z$149:Z$219))</f>
        <v>59</v>
      </c>
      <c r="B207" s="125" t="s">
        <v>425</v>
      </c>
      <c r="C207" s="50">
        <v>31.1</v>
      </c>
      <c r="D207" s="258" t="s">
        <v>42</v>
      </c>
      <c r="E207" s="23"/>
      <c r="F207" s="50"/>
      <c r="G207" s="15"/>
      <c r="H207" s="16"/>
      <c r="I207" s="15"/>
      <c r="J207" s="16"/>
      <c r="K207" s="15"/>
      <c r="L207" s="14"/>
      <c r="M207" s="15"/>
      <c r="N207" s="14"/>
      <c r="O207" s="15"/>
      <c r="P207" s="50">
        <v>4</v>
      </c>
      <c r="Q207" s="23"/>
      <c r="R207" s="14"/>
      <c r="S207" s="23"/>
      <c r="T207" s="14"/>
      <c r="U207" s="23"/>
      <c r="V207" s="14"/>
      <c r="W207" s="23"/>
      <c r="X207" s="14"/>
      <c r="Y207" s="23"/>
      <c r="Z207" s="113">
        <f>IF(SUM(E207:Y207)=0,0,SUM(E207:Y207))</f>
        <v>4</v>
      </c>
      <c r="AA207" s="69"/>
      <c r="AB207" s="65">
        <f>IF(BA207=0,"",RANK(BA207,BA$149:BA$219))</f>
        <v>59</v>
      </c>
      <c r="AC207" s="125" t="s">
        <v>381</v>
      </c>
      <c r="AD207" s="50">
        <v>54</v>
      </c>
      <c r="AE207" s="258" t="s">
        <v>22</v>
      </c>
      <c r="AF207" s="23"/>
      <c r="AG207" s="50"/>
      <c r="AH207" s="15"/>
      <c r="AI207" s="16"/>
      <c r="AJ207" s="15"/>
      <c r="AK207" s="16"/>
      <c r="AL207" s="15">
        <v>5</v>
      </c>
      <c r="AM207" s="14"/>
      <c r="AN207" s="15"/>
      <c r="AO207" s="14"/>
      <c r="AP207" s="15"/>
      <c r="AQ207" s="50"/>
      <c r="AR207" s="23"/>
      <c r="AS207" s="14"/>
      <c r="AT207" s="23"/>
      <c r="AU207" s="14"/>
      <c r="AV207" s="23"/>
      <c r="AW207" s="14"/>
      <c r="AX207" s="23"/>
      <c r="AY207" s="14"/>
      <c r="AZ207" s="23"/>
      <c r="BA207" s="113">
        <f>IF(SUM(AF207:AZ207)=0,0,SUM(AF207:AZ207))</f>
        <v>5</v>
      </c>
    </row>
    <row r="208" spans="1:53" x14ac:dyDescent="0.25">
      <c r="A208" s="65">
        <f>IF(Z208=0,"",RANK(Z208,Z$149:Z$219))</f>
        <v>59</v>
      </c>
      <c r="B208" s="125" t="s">
        <v>235</v>
      </c>
      <c r="C208" s="50">
        <v>30.9</v>
      </c>
      <c r="D208" s="258" t="s">
        <v>48</v>
      </c>
      <c r="E208" s="23"/>
      <c r="F208" s="50"/>
      <c r="G208" s="15"/>
      <c r="H208" s="16"/>
      <c r="I208" s="15"/>
      <c r="J208" s="16"/>
      <c r="K208" s="15"/>
      <c r="L208" s="14"/>
      <c r="M208" s="15"/>
      <c r="N208" s="14">
        <v>4</v>
      </c>
      <c r="O208" s="15"/>
      <c r="P208" s="50"/>
      <c r="Q208" s="23"/>
      <c r="R208" s="14"/>
      <c r="S208" s="23"/>
      <c r="T208" s="14"/>
      <c r="U208" s="23"/>
      <c r="V208" s="14"/>
      <c r="W208" s="23"/>
      <c r="X208" s="14"/>
      <c r="Y208" s="23"/>
      <c r="Z208" s="113">
        <f>IF(SUM(E208:Y208)=0,0,SUM(E208:Y208))</f>
        <v>4</v>
      </c>
      <c r="AA208" s="69"/>
      <c r="AB208" s="65">
        <f>IF(BA208=0,"",RANK(BA208,BA$149:BA$219))</f>
        <v>60</v>
      </c>
      <c r="AC208" s="125" t="s">
        <v>345</v>
      </c>
      <c r="AD208" s="50">
        <v>27.8</v>
      </c>
      <c r="AE208" s="258" t="s">
        <v>6</v>
      </c>
      <c r="AF208" s="23"/>
      <c r="AG208" s="50"/>
      <c r="AH208" s="15"/>
      <c r="AI208" s="16"/>
      <c r="AJ208" s="15"/>
      <c r="AK208" s="16">
        <v>4</v>
      </c>
      <c r="AL208" s="15"/>
      <c r="AM208" s="14"/>
      <c r="AN208" s="15"/>
      <c r="AO208" s="14"/>
      <c r="AP208" s="15"/>
      <c r="AQ208" s="50"/>
      <c r="AR208" s="23"/>
      <c r="AS208" s="14"/>
      <c r="AT208" s="23"/>
      <c r="AU208" s="14"/>
      <c r="AV208" s="23"/>
      <c r="AW208" s="14"/>
      <c r="AX208" s="23"/>
      <c r="AY208" s="14"/>
      <c r="AZ208" s="23"/>
      <c r="BA208" s="113">
        <f>IF(SUM(AF208:AZ208)=0,0,SUM(AF208:AZ208))</f>
        <v>4</v>
      </c>
    </row>
    <row r="209" spans="1:53" x14ac:dyDescent="0.25">
      <c r="A209" s="65">
        <f>IF(Z209=0,"",RANK(Z209,Z$149:Z$219))</f>
        <v>59</v>
      </c>
      <c r="B209" s="125" t="s">
        <v>89</v>
      </c>
      <c r="C209" s="50">
        <v>30.9</v>
      </c>
      <c r="D209" s="258" t="s">
        <v>49</v>
      </c>
      <c r="E209" s="23"/>
      <c r="F209" s="50"/>
      <c r="G209" s="15">
        <v>4</v>
      </c>
      <c r="H209" s="16"/>
      <c r="I209" s="15"/>
      <c r="J209" s="16"/>
      <c r="K209" s="15"/>
      <c r="L209" s="14"/>
      <c r="M209" s="15"/>
      <c r="N209" s="14"/>
      <c r="O209" s="15"/>
      <c r="P209" s="50"/>
      <c r="Q209" s="23"/>
      <c r="R209" s="14"/>
      <c r="S209" s="23"/>
      <c r="T209" s="14"/>
      <c r="U209" s="23"/>
      <c r="V209" s="14"/>
      <c r="W209" s="23"/>
      <c r="X209" s="14"/>
      <c r="Y209" s="23"/>
      <c r="Z209" s="113">
        <f>IF(SUM(E209:Y209)=0,0,SUM(E209:Y209))</f>
        <v>4</v>
      </c>
      <c r="AA209" s="69"/>
      <c r="AB209" s="65">
        <f>IF(BA209=0,"",RANK(BA209,BA$149:BA$219))</f>
        <v>60</v>
      </c>
      <c r="AC209" s="125" t="s">
        <v>347</v>
      </c>
      <c r="AD209" s="50">
        <v>29.5</v>
      </c>
      <c r="AE209" s="258" t="s">
        <v>6</v>
      </c>
      <c r="AF209" s="23"/>
      <c r="AG209" s="50"/>
      <c r="AH209" s="15"/>
      <c r="AI209" s="16"/>
      <c r="AJ209" s="15"/>
      <c r="AK209" s="16"/>
      <c r="AL209" s="15"/>
      <c r="AM209" s="14"/>
      <c r="AN209" s="15"/>
      <c r="AO209" s="14"/>
      <c r="AP209" s="15"/>
      <c r="AQ209" s="50"/>
      <c r="AR209" s="23"/>
      <c r="AS209" s="14">
        <v>4</v>
      </c>
      <c r="AT209" s="23"/>
      <c r="AU209" s="14"/>
      <c r="AV209" s="23"/>
      <c r="AW209" s="14"/>
      <c r="AX209" s="23"/>
      <c r="AY209" s="14"/>
      <c r="AZ209" s="23"/>
      <c r="BA209" s="113">
        <f>IF(SUM(AF209:AZ209)=0,0,SUM(AF209:AZ209))</f>
        <v>4</v>
      </c>
    </row>
    <row r="210" spans="1:53" x14ac:dyDescent="0.25">
      <c r="A210" s="65">
        <f>IF(Z210=0,"",RANK(Z210,Z$149:Z$219))</f>
        <v>59</v>
      </c>
      <c r="B210" s="125" t="s">
        <v>191</v>
      </c>
      <c r="C210" s="50">
        <v>29.8</v>
      </c>
      <c r="D210" s="258" t="s">
        <v>43</v>
      </c>
      <c r="E210" s="23"/>
      <c r="F210" s="50">
        <v>1</v>
      </c>
      <c r="G210" s="15"/>
      <c r="H210" s="16"/>
      <c r="I210" s="15"/>
      <c r="J210" s="16"/>
      <c r="K210" s="15"/>
      <c r="L210" s="14"/>
      <c r="M210" s="15"/>
      <c r="N210" s="14"/>
      <c r="O210" s="15"/>
      <c r="P210" s="50"/>
      <c r="Q210" s="23"/>
      <c r="R210" s="14"/>
      <c r="S210" s="23">
        <v>3</v>
      </c>
      <c r="T210" s="14"/>
      <c r="U210" s="23"/>
      <c r="V210" s="14"/>
      <c r="W210" s="23"/>
      <c r="X210" s="14"/>
      <c r="Y210" s="23"/>
      <c r="Z210" s="113">
        <f>IF(SUM(E210:Y210)=0,0,SUM(E210:Y210))</f>
        <v>4</v>
      </c>
      <c r="AA210" s="69"/>
      <c r="AB210" s="65">
        <f>IF(BA210=0,"",RANK(BA210,BA$149:BA$219))</f>
        <v>60</v>
      </c>
      <c r="AC210" s="125" t="s">
        <v>191</v>
      </c>
      <c r="AD210" s="50">
        <v>29.8</v>
      </c>
      <c r="AE210" s="258" t="s">
        <v>43</v>
      </c>
      <c r="AF210" s="23"/>
      <c r="AG210" s="50"/>
      <c r="AH210" s="15"/>
      <c r="AI210" s="16"/>
      <c r="AJ210" s="15"/>
      <c r="AK210" s="16"/>
      <c r="AL210" s="15"/>
      <c r="AM210" s="14"/>
      <c r="AN210" s="15"/>
      <c r="AO210" s="14"/>
      <c r="AP210" s="15"/>
      <c r="AQ210" s="50"/>
      <c r="AR210" s="23"/>
      <c r="AS210" s="14"/>
      <c r="AT210" s="23">
        <v>4</v>
      </c>
      <c r="AU210" s="14"/>
      <c r="AV210" s="23"/>
      <c r="AW210" s="14"/>
      <c r="AX210" s="23"/>
      <c r="AY210" s="14"/>
      <c r="AZ210" s="23"/>
      <c r="BA210" s="113">
        <f>IF(SUM(AF210:AZ210)=0,0,SUM(AF210:AZ210))</f>
        <v>4</v>
      </c>
    </row>
    <row r="211" spans="1:53" x14ac:dyDescent="0.25">
      <c r="A211" s="65">
        <f>IF(Z211=0,"",RANK(Z211,Z$149:Z$219))</f>
        <v>59</v>
      </c>
      <c r="B211" s="125" t="s">
        <v>232</v>
      </c>
      <c r="C211" s="50">
        <v>26.5</v>
      </c>
      <c r="D211" s="258" t="s">
        <v>7</v>
      </c>
      <c r="E211" s="23"/>
      <c r="F211" s="50"/>
      <c r="G211" s="15"/>
      <c r="H211" s="16">
        <v>4</v>
      </c>
      <c r="I211" s="15"/>
      <c r="J211" s="16"/>
      <c r="K211" s="15"/>
      <c r="L211" s="14"/>
      <c r="M211" s="15"/>
      <c r="N211" s="14"/>
      <c r="O211" s="15"/>
      <c r="P211" s="50"/>
      <c r="Q211" s="23"/>
      <c r="R211" s="14"/>
      <c r="S211" s="23"/>
      <c r="T211" s="14"/>
      <c r="U211" s="23"/>
      <c r="V211" s="14"/>
      <c r="W211" s="23"/>
      <c r="X211" s="14"/>
      <c r="Y211" s="23"/>
      <c r="Z211" s="113">
        <f>IF(SUM(E211:Y211)=0,0,SUM(E211:Y211))</f>
        <v>4</v>
      </c>
      <c r="AA211" s="69"/>
      <c r="AB211" s="65">
        <f>IF(BA211=0,"",RANK(BA211,BA$149:BA$219))</f>
        <v>60</v>
      </c>
      <c r="AC211" s="125" t="s">
        <v>425</v>
      </c>
      <c r="AD211" s="50">
        <v>31.1</v>
      </c>
      <c r="AE211" s="258" t="s">
        <v>42</v>
      </c>
      <c r="AF211" s="23"/>
      <c r="AG211" s="50"/>
      <c r="AH211" s="15"/>
      <c r="AI211" s="16"/>
      <c r="AJ211" s="15"/>
      <c r="AK211" s="16"/>
      <c r="AL211" s="15"/>
      <c r="AM211" s="14"/>
      <c r="AN211" s="15"/>
      <c r="AO211" s="14"/>
      <c r="AP211" s="15"/>
      <c r="AQ211" s="50">
        <v>4</v>
      </c>
      <c r="AR211" s="23"/>
      <c r="AS211" s="14"/>
      <c r="AT211" s="23"/>
      <c r="AU211" s="14"/>
      <c r="AV211" s="23"/>
      <c r="AW211" s="14"/>
      <c r="AX211" s="23"/>
      <c r="AY211" s="14"/>
      <c r="AZ211" s="23"/>
      <c r="BA211" s="113">
        <f>IF(SUM(AF211:AZ211)=0,0,SUM(AF211:AZ211))</f>
        <v>4</v>
      </c>
    </row>
    <row r="212" spans="1:53" ht="15" customHeight="1" x14ac:dyDescent="0.25">
      <c r="A212" s="65">
        <f>IF(Z212=0,"",RANK(Z212,Z$149:Z$219))</f>
        <v>64</v>
      </c>
      <c r="B212" s="125" t="s">
        <v>381</v>
      </c>
      <c r="C212" s="50">
        <v>54</v>
      </c>
      <c r="D212" s="258" t="s">
        <v>22</v>
      </c>
      <c r="E212" s="23"/>
      <c r="F212" s="50"/>
      <c r="G212" s="15"/>
      <c r="H212" s="16"/>
      <c r="I212" s="15"/>
      <c r="J212" s="16"/>
      <c r="K212" s="15">
        <v>3</v>
      </c>
      <c r="L212" s="14"/>
      <c r="M212" s="15"/>
      <c r="N212" s="14"/>
      <c r="O212" s="15"/>
      <c r="P212" s="50"/>
      <c r="Q212" s="23"/>
      <c r="R212" s="14"/>
      <c r="S212" s="23"/>
      <c r="T212" s="14"/>
      <c r="U212" s="23"/>
      <c r="V212" s="14"/>
      <c r="W212" s="23"/>
      <c r="X212" s="14"/>
      <c r="Y212" s="23"/>
      <c r="Z212" s="113">
        <f>IF(SUM(E212:Y212)=0,0,SUM(E212:Y212))</f>
        <v>3</v>
      </c>
      <c r="AA212" s="69"/>
      <c r="AB212" s="65">
        <f>IF(BA212=0,"",RANK(BA212,BA$149:BA$219))</f>
        <v>60</v>
      </c>
      <c r="AC212" s="125" t="s">
        <v>285</v>
      </c>
      <c r="AD212" s="50">
        <v>32.4</v>
      </c>
      <c r="AE212" s="258" t="s">
        <v>56</v>
      </c>
      <c r="AF212" s="23"/>
      <c r="AG212" s="50"/>
      <c r="AH212" s="15">
        <v>4</v>
      </c>
      <c r="AI212" s="16"/>
      <c r="AJ212" s="15"/>
      <c r="AK212" s="16"/>
      <c r="AL212" s="15"/>
      <c r="AM212" s="14"/>
      <c r="AN212" s="15"/>
      <c r="AO212" s="14"/>
      <c r="AP212" s="15"/>
      <c r="AQ212" s="50"/>
      <c r="AR212" s="23"/>
      <c r="AS212" s="14"/>
      <c r="AT212" s="23"/>
      <c r="AU212" s="14"/>
      <c r="AV212" s="23"/>
      <c r="AW212" s="14"/>
      <c r="AX212" s="23"/>
      <c r="AY212" s="14"/>
      <c r="AZ212" s="23"/>
      <c r="BA212" s="113">
        <f>IF(SUM(AF212:AZ212)=0,0,SUM(AF212:AZ212))</f>
        <v>4</v>
      </c>
    </row>
    <row r="213" spans="1:53" x14ac:dyDescent="0.25">
      <c r="A213" s="65">
        <f>IF(Z213=0,"",RANK(Z213,Z$149:Z$219))</f>
        <v>64</v>
      </c>
      <c r="B213" s="125" t="s">
        <v>285</v>
      </c>
      <c r="C213" s="50">
        <v>32.4</v>
      </c>
      <c r="D213" s="258" t="s">
        <v>56</v>
      </c>
      <c r="E213" s="23"/>
      <c r="F213" s="50"/>
      <c r="G213" s="15">
        <v>3</v>
      </c>
      <c r="H213" s="16"/>
      <c r="I213" s="15"/>
      <c r="J213" s="16"/>
      <c r="K213" s="15"/>
      <c r="L213" s="14"/>
      <c r="M213" s="15"/>
      <c r="N213" s="14"/>
      <c r="O213" s="15"/>
      <c r="P213" s="50"/>
      <c r="Q213" s="23"/>
      <c r="R213" s="14"/>
      <c r="S213" s="23"/>
      <c r="T213" s="14"/>
      <c r="U213" s="23"/>
      <c r="V213" s="14"/>
      <c r="W213" s="23"/>
      <c r="X213" s="14"/>
      <c r="Y213" s="23"/>
      <c r="Z213" s="113">
        <f>IF(SUM(E213:Y213)=0,0,SUM(E213:Y213))</f>
        <v>3</v>
      </c>
      <c r="AA213" s="69"/>
      <c r="AB213" s="65">
        <f>IF(BA213=0,"",RANK(BA213,BA$149:BA$219))</f>
        <v>65</v>
      </c>
      <c r="AC213" s="125" t="s">
        <v>286</v>
      </c>
      <c r="AD213" s="50">
        <v>29.3</v>
      </c>
      <c r="AE213" s="258" t="s">
        <v>58</v>
      </c>
      <c r="AF213" s="23"/>
      <c r="AG213" s="50"/>
      <c r="AH213" s="15"/>
      <c r="AI213" s="16">
        <v>2</v>
      </c>
      <c r="AJ213" s="15"/>
      <c r="AK213" s="16">
        <v>1</v>
      </c>
      <c r="AL213" s="15"/>
      <c r="AM213" s="14"/>
      <c r="AN213" s="15"/>
      <c r="AO213" s="14"/>
      <c r="AP213" s="15"/>
      <c r="AQ213" s="50"/>
      <c r="AR213" s="23"/>
      <c r="AS213" s="14"/>
      <c r="AT213" s="23"/>
      <c r="AU213" s="14"/>
      <c r="AV213" s="23"/>
      <c r="AW213" s="14"/>
      <c r="AX213" s="23"/>
      <c r="AY213" s="14"/>
      <c r="AZ213" s="23"/>
      <c r="BA213" s="113">
        <f>IF(SUM(AF213:AZ213)=0,0,SUM(AF213:AZ213))</f>
        <v>3</v>
      </c>
    </row>
    <row r="214" spans="1:53" x14ac:dyDescent="0.25">
      <c r="A214" s="65">
        <f>IF(Z214=0,"",RANK(Z214,Z$149:Z$219))</f>
        <v>64</v>
      </c>
      <c r="B214" s="125" t="s">
        <v>288</v>
      </c>
      <c r="C214" s="50">
        <v>28.8</v>
      </c>
      <c r="D214" s="258" t="s">
        <v>1</v>
      </c>
      <c r="E214" s="23"/>
      <c r="F214" s="50"/>
      <c r="G214" s="15"/>
      <c r="H214" s="16"/>
      <c r="I214" s="15"/>
      <c r="J214" s="16"/>
      <c r="K214" s="15"/>
      <c r="L214" s="14"/>
      <c r="M214" s="15"/>
      <c r="N214" s="14"/>
      <c r="O214" s="15">
        <v>3</v>
      </c>
      <c r="P214" s="50"/>
      <c r="Q214" s="23"/>
      <c r="R214" s="14"/>
      <c r="S214" s="23"/>
      <c r="T214" s="14"/>
      <c r="U214" s="23"/>
      <c r="V214" s="14"/>
      <c r="W214" s="23"/>
      <c r="X214" s="14"/>
      <c r="Y214" s="23"/>
      <c r="Z214" s="113">
        <f>IF(SUM(E214:Y214)=0,0,SUM(E214:Y214))</f>
        <v>3</v>
      </c>
      <c r="AA214" s="69"/>
      <c r="AB214" s="65">
        <f>IF(BA214=0,"",RANK(BA214,BA$149:BA$219))</f>
        <v>65</v>
      </c>
      <c r="AC214" s="125" t="s">
        <v>411</v>
      </c>
      <c r="AD214" s="50">
        <v>29.6</v>
      </c>
      <c r="AE214" s="258" t="s">
        <v>7</v>
      </c>
      <c r="AF214" s="23"/>
      <c r="AG214" s="50"/>
      <c r="AH214" s="15"/>
      <c r="AI214" s="16"/>
      <c r="AJ214" s="15"/>
      <c r="AK214" s="16"/>
      <c r="AL214" s="15"/>
      <c r="AM214" s="14"/>
      <c r="AN214" s="15"/>
      <c r="AO214" s="14"/>
      <c r="AP214" s="15"/>
      <c r="AQ214" s="50"/>
      <c r="AR214" s="23">
        <v>3</v>
      </c>
      <c r="AS214" s="14"/>
      <c r="AT214" s="23"/>
      <c r="AU214" s="14"/>
      <c r="AV214" s="23"/>
      <c r="AW214" s="14"/>
      <c r="AX214" s="23"/>
      <c r="AY214" s="14"/>
      <c r="AZ214" s="23"/>
      <c r="BA214" s="113">
        <f>IF(SUM(AF214:AZ214)=0,0,SUM(AF214:AZ214))</f>
        <v>3</v>
      </c>
    </row>
    <row r="215" spans="1:53" x14ac:dyDescent="0.25">
      <c r="A215" s="65">
        <f>IF(Z215=0,"",RANK(Z215,Z$149:Z$219))</f>
        <v>64</v>
      </c>
      <c r="B215" s="125" t="s">
        <v>176</v>
      </c>
      <c r="C215" s="50">
        <v>28.6</v>
      </c>
      <c r="D215" s="258" t="s">
        <v>7</v>
      </c>
      <c r="E215" s="23"/>
      <c r="F215" s="50"/>
      <c r="G215" s="15"/>
      <c r="H215" s="16"/>
      <c r="I215" s="15"/>
      <c r="J215" s="16">
        <v>2</v>
      </c>
      <c r="K215" s="15"/>
      <c r="L215" s="14"/>
      <c r="M215" s="15"/>
      <c r="N215" s="14"/>
      <c r="O215" s="15"/>
      <c r="P215" s="50"/>
      <c r="Q215" s="23"/>
      <c r="R215" s="14"/>
      <c r="S215" s="23"/>
      <c r="T215" s="14">
        <v>1</v>
      </c>
      <c r="U215" s="23"/>
      <c r="V215" s="14"/>
      <c r="W215" s="23"/>
      <c r="X215" s="14"/>
      <c r="Y215" s="23"/>
      <c r="Z215" s="113">
        <f>IF(SUM(E215:Y215)=0,0,SUM(E215:Y215))</f>
        <v>3</v>
      </c>
      <c r="AA215" s="69"/>
      <c r="AB215" s="65">
        <f>IF(BA215=0,"",RANK(BA215,BA$149:BA$219))</f>
        <v>67</v>
      </c>
      <c r="AC215" s="125" t="s">
        <v>253</v>
      </c>
      <c r="AD215" s="50">
        <v>26.8</v>
      </c>
      <c r="AE215" s="258" t="s">
        <v>32</v>
      </c>
      <c r="AF215" s="23"/>
      <c r="AG215" s="50"/>
      <c r="AH215" s="15"/>
      <c r="AI215" s="16"/>
      <c r="AJ215" s="15"/>
      <c r="AK215" s="16"/>
      <c r="AL215" s="15"/>
      <c r="AM215" s="14"/>
      <c r="AN215" s="15"/>
      <c r="AO215" s="14"/>
      <c r="AP215" s="15"/>
      <c r="AQ215" s="50"/>
      <c r="AR215" s="23"/>
      <c r="AS215" s="14">
        <v>1</v>
      </c>
      <c r="AT215" s="23"/>
      <c r="AU215" s="14"/>
      <c r="AV215" s="23"/>
      <c r="AW215" s="14"/>
      <c r="AX215" s="23"/>
      <c r="AY215" s="14"/>
      <c r="AZ215" s="23"/>
      <c r="BA215" s="113">
        <f>IF(SUM(AF215:AZ215)=0,0,SUM(AF215:AZ215))</f>
        <v>1</v>
      </c>
    </row>
    <row r="216" spans="1:53" x14ac:dyDescent="0.25">
      <c r="A216" s="65">
        <f>IF(Z216=0,"",RANK(Z216,Z$149:Z$219))</f>
        <v>68</v>
      </c>
      <c r="B216" s="125" t="s">
        <v>401</v>
      </c>
      <c r="C216" s="50">
        <v>26.3</v>
      </c>
      <c r="D216" s="258" t="s">
        <v>7</v>
      </c>
      <c r="E216" s="23"/>
      <c r="F216" s="50"/>
      <c r="G216" s="15"/>
      <c r="H216" s="16"/>
      <c r="I216" s="15"/>
      <c r="J216" s="16"/>
      <c r="K216" s="15"/>
      <c r="L216" s="14"/>
      <c r="M216" s="15">
        <v>1</v>
      </c>
      <c r="N216" s="14"/>
      <c r="O216" s="15"/>
      <c r="P216" s="50"/>
      <c r="Q216" s="23">
        <v>1</v>
      </c>
      <c r="R216" s="14"/>
      <c r="S216" s="23"/>
      <c r="T216" s="14"/>
      <c r="U216" s="23"/>
      <c r="V216" s="14"/>
      <c r="W216" s="23"/>
      <c r="X216" s="14"/>
      <c r="Y216" s="23"/>
      <c r="Z216" s="113">
        <f>IF(SUM(E216:Y216)=0,0,SUM(E216:Y216))</f>
        <v>2</v>
      </c>
      <c r="AA216" s="69"/>
      <c r="AB216" s="65">
        <f>IF(BA216=0,"",RANK(BA216,BA$149:BA$219))</f>
        <v>67</v>
      </c>
      <c r="AC216" s="125" t="s">
        <v>402</v>
      </c>
      <c r="AD216" s="50">
        <v>27.3</v>
      </c>
      <c r="AE216" s="258" t="s">
        <v>22</v>
      </c>
      <c r="AF216" s="23"/>
      <c r="AG216" s="50"/>
      <c r="AH216" s="15"/>
      <c r="AI216" s="16"/>
      <c r="AJ216" s="15"/>
      <c r="AK216" s="16"/>
      <c r="AL216" s="15"/>
      <c r="AM216" s="14"/>
      <c r="AN216" s="15"/>
      <c r="AO216" s="14"/>
      <c r="AP216" s="15">
        <v>1</v>
      </c>
      <c r="AQ216" s="50"/>
      <c r="AR216" s="23"/>
      <c r="AS216" s="14"/>
      <c r="AT216" s="23"/>
      <c r="AU216" s="14"/>
      <c r="AV216" s="23"/>
      <c r="AW216" s="14"/>
      <c r="AX216" s="23"/>
      <c r="AY216" s="14"/>
      <c r="AZ216" s="23"/>
      <c r="BA216" s="113">
        <f>IF(SUM(AF216:AZ216)=0,0,SUM(AF216:AZ216))</f>
        <v>1</v>
      </c>
    </row>
    <row r="217" spans="1:53" x14ac:dyDescent="0.25">
      <c r="A217" s="65">
        <f>IF(Z217=0,"",RANK(Z217,Z$149:Z$219))</f>
        <v>69</v>
      </c>
      <c r="B217" s="125" t="s">
        <v>412</v>
      </c>
      <c r="C217" s="50">
        <v>30.2</v>
      </c>
      <c r="D217" s="258" t="s">
        <v>42</v>
      </c>
      <c r="E217" s="23"/>
      <c r="F217" s="50"/>
      <c r="G217" s="15"/>
      <c r="H217" s="16"/>
      <c r="I217" s="15"/>
      <c r="J217" s="16"/>
      <c r="K217" s="15"/>
      <c r="L217" s="14"/>
      <c r="M217" s="15"/>
      <c r="N217" s="14"/>
      <c r="O217" s="183"/>
      <c r="P217" s="50"/>
      <c r="Q217" s="23"/>
      <c r="R217" s="14"/>
      <c r="S217" s="23"/>
      <c r="T217" s="14"/>
      <c r="U217" s="23"/>
      <c r="V217" s="14">
        <v>1</v>
      </c>
      <c r="W217" s="23"/>
      <c r="X217" s="14"/>
      <c r="Y217" s="23"/>
      <c r="Z217" s="113">
        <f>IF(SUM(E217:Y217)=0,0,SUM(E217:Y217))</f>
        <v>1</v>
      </c>
      <c r="AA217" s="69"/>
      <c r="AB217" s="65">
        <f>IF(BA217=0,"",RANK(BA217,BA$149:BA$219))</f>
        <v>67</v>
      </c>
      <c r="AC217" s="125" t="s">
        <v>230</v>
      </c>
      <c r="AD217" s="50">
        <v>27.5</v>
      </c>
      <c r="AE217" s="258" t="s">
        <v>49</v>
      </c>
      <c r="AF217" s="23"/>
      <c r="AG217" s="50"/>
      <c r="AH217" s="15">
        <v>1</v>
      </c>
      <c r="AI217" s="16"/>
      <c r="AJ217" s="15"/>
      <c r="AK217" s="16"/>
      <c r="AL217" s="15"/>
      <c r="AM217" s="14"/>
      <c r="AN217" s="15"/>
      <c r="AO217" s="14"/>
      <c r="AP217" s="15"/>
      <c r="AQ217" s="50"/>
      <c r="AR217" s="23"/>
      <c r="AS217" s="14"/>
      <c r="AT217" s="23"/>
      <c r="AU217" s="14"/>
      <c r="AV217" s="23"/>
      <c r="AW217" s="14"/>
      <c r="AX217" s="23"/>
      <c r="AY217" s="14"/>
      <c r="AZ217" s="23"/>
      <c r="BA217" s="113">
        <f>IF(SUM(AF217:AZ217)=0,0,SUM(AF217:AZ217))</f>
        <v>1</v>
      </c>
    </row>
    <row r="218" spans="1:53" x14ac:dyDescent="0.25">
      <c r="A218" s="65">
        <f>IF(Z218=0,"",RANK(Z218,Z$149:Z$219))</f>
        <v>69</v>
      </c>
      <c r="B218" s="125" t="s">
        <v>173</v>
      </c>
      <c r="C218" s="50">
        <v>29.4</v>
      </c>
      <c r="D218" s="258" t="s">
        <v>45</v>
      </c>
      <c r="E218" s="23"/>
      <c r="F218" s="50"/>
      <c r="G218" s="15"/>
      <c r="H218" s="16"/>
      <c r="I218" s="15"/>
      <c r="J218" s="16"/>
      <c r="K218" s="15"/>
      <c r="L218" s="14"/>
      <c r="M218" s="15"/>
      <c r="N218" s="14"/>
      <c r="O218" s="15"/>
      <c r="P218" s="50"/>
      <c r="Q218" s="23"/>
      <c r="R218" s="14"/>
      <c r="S218" s="23"/>
      <c r="T218" s="14"/>
      <c r="U218" s="23"/>
      <c r="V218" s="14">
        <v>1</v>
      </c>
      <c r="W218" s="23"/>
      <c r="X218" s="14"/>
      <c r="Y218" s="23"/>
      <c r="Z218" s="113">
        <f>IF(SUM(E218:Y218)=0,0,SUM(E218:Y218))</f>
        <v>1</v>
      </c>
      <c r="AA218" s="69"/>
      <c r="AB218" s="65">
        <f>IF(BA218=0,"",RANK(BA218,BA$149:BA$219))</f>
        <v>67</v>
      </c>
      <c r="AC218" s="125" t="s">
        <v>242</v>
      </c>
      <c r="AD218" s="50">
        <v>30.4</v>
      </c>
      <c r="AE218" s="258" t="s">
        <v>45</v>
      </c>
      <c r="AF218" s="23"/>
      <c r="AG218" s="50">
        <v>1</v>
      </c>
      <c r="AH218" s="15"/>
      <c r="AI218" s="16"/>
      <c r="AJ218" s="15"/>
      <c r="AK218" s="16"/>
      <c r="AL218" s="15"/>
      <c r="AM218" s="14"/>
      <c r="AN218" s="15"/>
      <c r="AO218" s="14"/>
      <c r="AP218" s="15"/>
      <c r="AQ218" s="50"/>
      <c r="AR218" s="23"/>
      <c r="AS218" s="14"/>
      <c r="AT218" s="23"/>
      <c r="AU218" s="14"/>
      <c r="AV218" s="23"/>
      <c r="AW218" s="14"/>
      <c r="AX218" s="23"/>
      <c r="AY218" s="14"/>
      <c r="AZ218" s="23"/>
      <c r="BA218" s="113">
        <f>IF(SUM(AF218:AZ218)=0,0,SUM(AF218:AZ218))</f>
        <v>1</v>
      </c>
    </row>
    <row r="219" spans="1:53" ht="15.75" thickBot="1" x14ac:dyDescent="0.3">
      <c r="A219" s="65">
        <f>IF(Z219=0,"",RANK(Z219,Z$149:Z$219))</f>
        <v>69</v>
      </c>
      <c r="B219" s="125" t="s">
        <v>289</v>
      </c>
      <c r="C219" s="50">
        <v>28</v>
      </c>
      <c r="D219" s="258" t="s">
        <v>49</v>
      </c>
      <c r="E219" s="23"/>
      <c r="F219" s="50"/>
      <c r="G219" s="15"/>
      <c r="H219" s="16"/>
      <c r="I219" s="15"/>
      <c r="J219" s="16"/>
      <c r="K219" s="15"/>
      <c r="L219" s="14"/>
      <c r="M219" s="15">
        <v>1</v>
      </c>
      <c r="N219" s="14"/>
      <c r="O219" s="15"/>
      <c r="P219" s="50"/>
      <c r="Q219" s="23"/>
      <c r="R219" s="14"/>
      <c r="S219" s="23"/>
      <c r="T219" s="14"/>
      <c r="U219" s="23"/>
      <c r="V219" s="14"/>
      <c r="W219" s="23"/>
      <c r="X219" s="14"/>
      <c r="Y219" s="23"/>
      <c r="Z219" s="113">
        <f>IF(SUM(E219:Y219)=0,0,SUM(E219:Y219))</f>
        <v>1</v>
      </c>
      <c r="AA219" s="69"/>
      <c r="AB219" s="65" t="str">
        <f>IF(BA219=0,"",RANK(BA219,BA$149:BA$219))</f>
        <v/>
      </c>
      <c r="AC219" s="125"/>
      <c r="AD219" s="50"/>
      <c r="AE219" s="258"/>
      <c r="AF219" s="23"/>
      <c r="AG219" s="50"/>
      <c r="AH219" s="15"/>
      <c r="AI219" s="16"/>
      <c r="AJ219" s="15"/>
      <c r="AK219" s="16"/>
      <c r="AL219" s="15"/>
      <c r="AM219" s="14"/>
      <c r="AN219" s="15"/>
      <c r="AO219" s="14"/>
      <c r="AP219" s="15"/>
      <c r="AQ219" s="50"/>
      <c r="AR219" s="23"/>
      <c r="AS219" s="14"/>
      <c r="AT219" s="23"/>
      <c r="AU219" s="14"/>
      <c r="AV219" s="23"/>
      <c r="AW219" s="14"/>
      <c r="AX219" s="23"/>
      <c r="AY219" s="14"/>
      <c r="AZ219" s="23"/>
      <c r="BA219" s="113"/>
    </row>
    <row r="220" spans="1:53" ht="16.5" hidden="1" thickBot="1" x14ac:dyDescent="0.3">
      <c r="A220" s="68"/>
      <c r="C220" s="36"/>
      <c r="D220" s="73"/>
      <c r="E220" s="33"/>
      <c r="F220" s="33"/>
      <c r="G220" s="36"/>
      <c r="H220" s="36"/>
      <c r="I220" s="36"/>
      <c r="J220" s="34"/>
      <c r="K220" s="35"/>
      <c r="L220" s="33"/>
      <c r="M220" s="33"/>
      <c r="N220" s="33"/>
      <c r="O220" s="33"/>
      <c r="P220" s="33"/>
      <c r="Q220" s="36"/>
      <c r="R220" s="36"/>
      <c r="S220" s="33"/>
      <c r="T220" s="33"/>
      <c r="U220" s="33"/>
      <c r="V220" s="33"/>
      <c r="W220" s="33"/>
      <c r="X220" s="33"/>
      <c r="Y220" s="33"/>
      <c r="Z220" s="69"/>
      <c r="AA220" s="69"/>
      <c r="AB220" s="67"/>
      <c r="AC220" s="52"/>
      <c r="AD220" s="51"/>
      <c r="AE220" s="75"/>
      <c r="AF220" s="39"/>
      <c r="AG220" s="39"/>
      <c r="AH220" s="39"/>
      <c r="AI220" s="46"/>
      <c r="AJ220" s="47"/>
      <c r="AK220" s="46"/>
      <c r="AL220" s="47"/>
      <c r="AM220" s="47"/>
      <c r="AN220" s="47"/>
      <c r="AO220" s="47"/>
      <c r="AP220" s="39"/>
      <c r="AQ220" s="39"/>
      <c r="AR220" s="38"/>
      <c r="AS220" s="38"/>
      <c r="AT220" s="39"/>
      <c r="AU220" s="39"/>
      <c r="AV220" s="39"/>
      <c r="AW220" s="39"/>
      <c r="AX220" s="39"/>
      <c r="AY220" s="39"/>
      <c r="AZ220" s="38"/>
      <c r="BA220" s="71"/>
    </row>
    <row r="221" spans="1:53" ht="18" customHeight="1" x14ac:dyDescent="0.25">
      <c r="A221" s="222" t="s">
        <v>90</v>
      </c>
      <c r="B221" s="223"/>
      <c r="C221" s="223"/>
      <c r="D221" s="223"/>
      <c r="E221" s="223"/>
      <c r="F221" s="223"/>
      <c r="G221" s="223"/>
      <c r="H221" s="223"/>
      <c r="I221" s="223"/>
      <c r="J221" s="223"/>
      <c r="K221" s="223"/>
      <c r="L221" s="223"/>
      <c r="M221" s="223"/>
      <c r="N221" s="223"/>
      <c r="O221" s="223"/>
      <c r="P221" s="223"/>
      <c r="Q221" s="223"/>
      <c r="R221" s="223"/>
      <c r="S221" s="223"/>
      <c r="T221" s="223"/>
      <c r="U221" s="223"/>
      <c r="V221" s="223"/>
      <c r="W221" s="223"/>
      <c r="X221" s="223"/>
      <c r="Y221" s="223"/>
      <c r="Z221" s="224"/>
      <c r="AA221" s="69"/>
      <c r="AB221" s="225" t="s">
        <v>91</v>
      </c>
      <c r="AC221" s="226"/>
      <c r="AD221" s="226"/>
      <c r="AE221" s="226"/>
      <c r="AF221" s="226"/>
      <c r="AG221" s="226"/>
      <c r="AH221" s="226"/>
      <c r="AI221" s="226"/>
      <c r="AJ221" s="226"/>
      <c r="AK221" s="226"/>
      <c r="AL221" s="226"/>
      <c r="AM221" s="226"/>
      <c r="AN221" s="226"/>
      <c r="AO221" s="226"/>
      <c r="AP221" s="226"/>
      <c r="AQ221" s="226"/>
      <c r="AR221" s="226"/>
      <c r="AS221" s="226"/>
      <c r="AT221" s="226"/>
      <c r="AU221" s="226"/>
      <c r="AV221" s="226"/>
      <c r="AW221" s="226"/>
      <c r="AX221" s="226"/>
      <c r="AY221" s="226"/>
      <c r="AZ221" s="226"/>
      <c r="BA221" s="227"/>
    </row>
    <row r="222" spans="1:53" hidden="1" x14ac:dyDescent="0.25">
      <c r="A222" s="65"/>
      <c r="B222" s="125"/>
      <c r="C222" s="50"/>
      <c r="D222" s="126"/>
      <c r="E222" s="23"/>
      <c r="F222" s="50"/>
      <c r="G222" s="15"/>
      <c r="H222" s="16"/>
      <c r="I222" s="15"/>
      <c r="J222" s="16"/>
      <c r="K222" s="15"/>
      <c r="L222" s="14"/>
      <c r="M222" s="15"/>
      <c r="N222" s="14"/>
      <c r="O222" s="183"/>
      <c r="P222" s="50"/>
      <c r="Q222" s="23"/>
      <c r="R222" s="14"/>
      <c r="S222" s="23"/>
      <c r="T222" s="14"/>
      <c r="U222" s="23"/>
      <c r="V222" s="14"/>
      <c r="W222" s="23"/>
      <c r="X222" s="14"/>
      <c r="Y222" s="23"/>
      <c r="Z222" s="113"/>
      <c r="AA222" s="69"/>
      <c r="AB222" s="65"/>
      <c r="AC222" s="125"/>
      <c r="AD222" s="50"/>
      <c r="AE222" s="126"/>
      <c r="AF222" s="23"/>
      <c r="AG222" s="50"/>
      <c r="AH222" s="15"/>
      <c r="AI222" s="16"/>
      <c r="AJ222" s="15"/>
      <c r="AK222" s="16"/>
      <c r="AL222" s="15"/>
      <c r="AM222" s="14"/>
      <c r="AN222" s="15"/>
      <c r="AO222" s="14"/>
      <c r="AP222" s="15"/>
      <c r="AQ222" s="50"/>
      <c r="AR222" s="23"/>
      <c r="AS222" s="14"/>
      <c r="AT222" s="23"/>
      <c r="AU222" s="14"/>
      <c r="AV222" s="23"/>
      <c r="AW222" s="14"/>
      <c r="AX222" s="23"/>
      <c r="AY222" s="14"/>
      <c r="AZ222" s="23"/>
      <c r="BA222" s="113"/>
    </row>
    <row r="223" spans="1:53" x14ac:dyDescent="0.25">
      <c r="A223" s="65">
        <f>IF(Z223=0,"",RANK(Z223,Z$223:Z$261))</f>
        <v>1</v>
      </c>
      <c r="B223" s="125" t="s">
        <v>111</v>
      </c>
      <c r="C223" s="50">
        <v>17.2</v>
      </c>
      <c r="D223" s="189" t="s">
        <v>46</v>
      </c>
      <c r="E223" s="23"/>
      <c r="F223" s="50">
        <v>5</v>
      </c>
      <c r="G223" s="15"/>
      <c r="H223" s="200">
        <v>15</v>
      </c>
      <c r="I223" s="190">
        <v>15</v>
      </c>
      <c r="J223" s="16">
        <v>10</v>
      </c>
      <c r="K223" s="15"/>
      <c r="L223" s="187">
        <v>22</v>
      </c>
      <c r="M223" s="15">
        <v>2</v>
      </c>
      <c r="N223" s="14">
        <v>7</v>
      </c>
      <c r="O223" s="214">
        <v>29</v>
      </c>
      <c r="P223" s="215">
        <v>13</v>
      </c>
      <c r="Q223" s="203">
        <v>25</v>
      </c>
      <c r="R223" s="187">
        <v>19</v>
      </c>
      <c r="S223" s="217">
        <v>15</v>
      </c>
      <c r="T223" s="14">
        <v>9</v>
      </c>
      <c r="U223" s="188">
        <v>5</v>
      </c>
      <c r="V223" s="188">
        <v>17</v>
      </c>
      <c r="W223" s="23"/>
      <c r="X223" s="14"/>
      <c r="Y223" s="23"/>
      <c r="Z223" s="113">
        <f>IF(SUM(E223:Y223)=0,0,SUM(E223:Y223))</f>
        <v>208</v>
      </c>
      <c r="AA223" s="69"/>
      <c r="AB223" s="65">
        <f>IF(BA223=0,"",RANK(BA223,BA$223:BA$261))</f>
        <v>1</v>
      </c>
      <c r="AC223" s="125" t="s">
        <v>198</v>
      </c>
      <c r="AD223" s="50">
        <v>18.100000000000001</v>
      </c>
      <c r="AE223" s="189" t="s">
        <v>43</v>
      </c>
      <c r="AF223" s="23"/>
      <c r="AG223" s="50">
        <v>4</v>
      </c>
      <c r="AH223" s="190">
        <v>15</v>
      </c>
      <c r="AI223" s="196">
        <v>15</v>
      </c>
      <c r="AJ223" s="15">
        <v>5</v>
      </c>
      <c r="AK223" s="16">
        <v>8</v>
      </c>
      <c r="AL223" s="190">
        <v>15</v>
      </c>
      <c r="AM223" s="14">
        <v>9</v>
      </c>
      <c r="AN223" s="15">
        <v>9</v>
      </c>
      <c r="AO223" s="14">
        <v>8</v>
      </c>
      <c r="AP223" s="15">
        <v>2</v>
      </c>
      <c r="AQ223" s="50">
        <v>6</v>
      </c>
      <c r="AR223" s="23">
        <v>2</v>
      </c>
      <c r="AS223" s="14">
        <v>8</v>
      </c>
      <c r="AT223" s="23">
        <v>12</v>
      </c>
      <c r="AU223" s="14">
        <v>10</v>
      </c>
      <c r="AV223" s="217">
        <v>15</v>
      </c>
      <c r="AW223" s="14">
        <v>3</v>
      </c>
      <c r="AX223" s="23"/>
      <c r="AY223" s="14"/>
      <c r="AZ223" s="23"/>
      <c r="BA223" s="113">
        <f>IF(SUM(AF223:AZ223)=0,0,SUM(AF223:AZ223))</f>
        <v>146</v>
      </c>
    </row>
    <row r="224" spans="1:53" x14ac:dyDescent="0.25">
      <c r="A224" s="65">
        <f>IF(Z224=0,"",RANK(Z224,Z$223:Z$261))</f>
        <v>2</v>
      </c>
      <c r="B224" s="125" t="s">
        <v>198</v>
      </c>
      <c r="C224" s="50">
        <v>18.100000000000001</v>
      </c>
      <c r="D224" s="189" t="s">
        <v>43</v>
      </c>
      <c r="E224" s="23"/>
      <c r="F224" s="50">
        <v>8</v>
      </c>
      <c r="G224" s="190">
        <v>15</v>
      </c>
      <c r="H224" s="16">
        <v>12</v>
      </c>
      <c r="I224" s="15">
        <v>6</v>
      </c>
      <c r="J224" s="16">
        <v>9</v>
      </c>
      <c r="K224" s="190">
        <v>15</v>
      </c>
      <c r="L224" s="14">
        <v>8</v>
      </c>
      <c r="M224" s="15">
        <v>10</v>
      </c>
      <c r="N224" s="14">
        <v>10</v>
      </c>
      <c r="O224" s="183">
        <v>2</v>
      </c>
      <c r="P224" s="215">
        <v>11</v>
      </c>
      <c r="Q224" s="23">
        <v>5</v>
      </c>
      <c r="R224" s="14">
        <v>9</v>
      </c>
      <c r="S224" s="23">
        <v>12</v>
      </c>
      <c r="T224" s="14">
        <v>10</v>
      </c>
      <c r="U224" s="217">
        <v>15</v>
      </c>
      <c r="V224" s="14">
        <v>4</v>
      </c>
      <c r="W224" s="23"/>
      <c r="X224" s="14"/>
      <c r="Y224" s="23"/>
      <c r="Z224" s="113">
        <f>IF(SUM(E224:Y224)=0,0,SUM(E224:Y224))</f>
        <v>161</v>
      </c>
      <c r="AA224" s="69"/>
      <c r="AB224" s="65">
        <f>IF(BA224=0,"",RANK(BA224,BA$223:BA$261))</f>
        <v>2</v>
      </c>
      <c r="AC224" s="125" t="s">
        <v>115</v>
      </c>
      <c r="AD224" s="50">
        <v>23.1</v>
      </c>
      <c r="AE224" s="189" t="s">
        <v>6</v>
      </c>
      <c r="AF224" s="23"/>
      <c r="AG224" s="178">
        <v>15</v>
      </c>
      <c r="AH224" s="15"/>
      <c r="AI224" s="16"/>
      <c r="AJ224" s="15">
        <v>10</v>
      </c>
      <c r="AK224" s="16">
        <v>12</v>
      </c>
      <c r="AL224" s="15">
        <v>9</v>
      </c>
      <c r="AM224" s="14">
        <v>7</v>
      </c>
      <c r="AN224" s="15">
        <v>4</v>
      </c>
      <c r="AO224" s="14">
        <v>8</v>
      </c>
      <c r="AP224" s="15">
        <v>7</v>
      </c>
      <c r="AQ224" s="50">
        <v>6</v>
      </c>
      <c r="AR224" s="23">
        <v>12</v>
      </c>
      <c r="AS224" s="14">
        <v>8</v>
      </c>
      <c r="AT224" s="23">
        <v>9</v>
      </c>
      <c r="AU224" s="14">
        <v>3</v>
      </c>
      <c r="AV224" s="23"/>
      <c r="AW224" s="14">
        <v>10</v>
      </c>
      <c r="AX224" s="23"/>
      <c r="AY224" s="14"/>
      <c r="AZ224" s="23"/>
      <c r="BA224" s="113">
        <f>IF(SUM(AF224:AZ224)=0,0,SUM(AF224:AZ224))</f>
        <v>120</v>
      </c>
    </row>
    <row r="225" spans="1:53" x14ac:dyDescent="0.25">
      <c r="A225" s="65">
        <f>IF(Z225=0,"",RANK(Z225,Z$223:Z$261))</f>
        <v>3</v>
      </c>
      <c r="B225" s="125" t="s">
        <v>115</v>
      </c>
      <c r="C225" s="50">
        <v>23.1</v>
      </c>
      <c r="D225" s="189" t="s">
        <v>6</v>
      </c>
      <c r="E225" s="23"/>
      <c r="F225" s="50">
        <v>10</v>
      </c>
      <c r="G225" s="15"/>
      <c r="H225" s="196"/>
      <c r="I225" s="15">
        <v>9</v>
      </c>
      <c r="J225" s="16">
        <v>9</v>
      </c>
      <c r="K225" s="195">
        <v>14</v>
      </c>
      <c r="L225" s="14">
        <v>5</v>
      </c>
      <c r="M225" s="15">
        <v>6</v>
      </c>
      <c r="N225" s="14">
        <v>7</v>
      </c>
      <c r="O225" s="183">
        <v>5</v>
      </c>
      <c r="P225" s="208">
        <v>6</v>
      </c>
      <c r="Q225" s="23">
        <v>9</v>
      </c>
      <c r="R225" s="188">
        <v>14</v>
      </c>
      <c r="S225" s="23">
        <v>10</v>
      </c>
      <c r="T225" s="14">
        <v>4</v>
      </c>
      <c r="U225" s="23"/>
      <c r="V225" s="14">
        <v>9</v>
      </c>
      <c r="W225" s="23"/>
      <c r="X225" s="14"/>
      <c r="Y225" s="23"/>
      <c r="Z225" s="113">
        <f>IF(SUM(E225:Y225)=0,0,SUM(E225:Y225))</f>
        <v>117</v>
      </c>
      <c r="AA225" s="69"/>
      <c r="AB225" s="65">
        <f>IF(BA225=0,"",RANK(BA225,BA$223:BA$261))</f>
        <v>3</v>
      </c>
      <c r="AC225" s="125" t="s">
        <v>197</v>
      </c>
      <c r="AD225" s="50">
        <v>23</v>
      </c>
      <c r="AE225" s="189" t="s">
        <v>6</v>
      </c>
      <c r="AF225" s="23"/>
      <c r="AG225" s="50">
        <v>7</v>
      </c>
      <c r="AH225" s="15"/>
      <c r="AI225" s="16"/>
      <c r="AJ225" s="15">
        <v>7</v>
      </c>
      <c r="AK225" s="196">
        <v>15</v>
      </c>
      <c r="AL225" s="190">
        <v>15</v>
      </c>
      <c r="AM225" s="14">
        <v>7</v>
      </c>
      <c r="AN225" s="15">
        <v>7</v>
      </c>
      <c r="AO225" s="14">
        <v>8</v>
      </c>
      <c r="AP225" s="15">
        <v>12</v>
      </c>
      <c r="AQ225" s="50">
        <v>10</v>
      </c>
      <c r="AR225" s="23">
        <v>9</v>
      </c>
      <c r="AS225" s="14">
        <v>12</v>
      </c>
      <c r="AT225" s="23"/>
      <c r="AU225" s="14">
        <v>1</v>
      </c>
      <c r="AV225" s="23">
        <v>4</v>
      </c>
      <c r="AW225" s="14">
        <v>5</v>
      </c>
      <c r="AX225" s="23"/>
      <c r="AY225" s="14"/>
      <c r="AZ225" s="23"/>
      <c r="BA225" s="113">
        <f>IF(SUM(AF225:AZ225)=0,0,SUM(AF225:AZ225))</f>
        <v>119</v>
      </c>
    </row>
    <row r="226" spans="1:53" x14ac:dyDescent="0.25">
      <c r="A226" s="65">
        <f>IF(Z226=0,"",RANK(Z226,Z$223:Z$261))</f>
        <v>4</v>
      </c>
      <c r="B226" s="125" t="s">
        <v>356</v>
      </c>
      <c r="C226" s="50">
        <v>20.2</v>
      </c>
      <c r="D226" s="258" t="s">
        <v>46</v>
      </c>
      <c r="E226" s="23"/>
      <c r="F226" s="50"/>
      <c r="G226" s="15"/>
      <c r="H226" s="16"/>
      <c r="I226" s="15"/>
      <c r="J226" s="16">
        <v>3</v>
      </c>
      <c r="K226" s="194">
        <v>22</v>
      </c>
      <c r="L226" s="188">
        <v>15</v>
      </c>
      <c r="M226" s="15">
        <v>10</v>
      </c>
      <c r="N226" s="14"/>
      <c r="O226" s="211">
        <v>9</v>
      </c>
      <c r="P226" s="208">
        <v>10</v>
      </c>
      <c r="Q226" s="188">
        <v>15</v>
      </c>
      <c r="R226" s="14">
        <v>12</v>
      </c>
      <c r="S226" s="23">
        <v>8</v>
      </c>
      <c r="T226" s="14">
        <v>9</v>
      </c>
      <c r="U226" s="23">
        <v>2</v>
      </c>
      <c r="V226" s="14"/>
      <c r="W226" s="23"/>
      <c r="X226" s="14"/>
      <c r="Y226" s="23"/>
      <c r="Z226" s="113">
        <f>IF(SUM(E226:Y226)=0,0,SUM(E226:Y226))</f>
        <v>115</v>
      </c>
      <c r="AA226" s="69"/>
      <c r="AB226" s="65">
        <f>IF(BA226=0,"",RANK(BA226,BA$223:BA$261))</f>
        <v>4</v>
      </c>
      <c r="AC226" s="125" t="s">
        <v>111</v>
      </c>
      <c r="AD226" s="50">
        <v>17.2</v>
      </c>
      <c r="AE226" s="258" t="s">
        <v>46</v>
      </c>
      <c r="AF226" s="23"/>
      <c r="AG226" s="50"/>
      <c r="AH226" s="15"/>
      <c r="AI226" s="196">
        <v>15</v>
      </c>
      <c r="AJ226" s="15">
        <v>6</v>
      </c>
      <c r="AK226" s="16">
        <v>5</v>
      </c>
      <c r="AL226" s="15"/>
      <c r="AM226" s="14">
        <v>7</v>
      </c>
      <c r="AN226" s="15"/>
      <c r="AO226" s="14">
        <v>3</v>
      </c>
      <c r="AP226" s="15">
        <v>9</v>
      </c>
      <c r="AQ226" s="50"/>
      <c r="AR226" s="217">
        <v>15</v>
      </c>
      <c r="AS226" s="14">
        <v>8</v>
      </c>
      <c r="AT226" s="217">
        <v>15</v>
      </c>
      <c r="AU226" s="14">
        <v>4</v>
      </c>
      <c r="AV226" s="23"/>
      <c r="AW226" s="14">
        <v>7</v>
      </c>
      <c r="AX226" s="23"/>
      <c r="AY226" s="14"/>
      <c r="AZ226" s="23"/>
      <c r="BA226" s="113">
        <f>IF(SUM(AF226:AZ226)=0,0,SUM(AF226:AZ226))</f>
        <v>94</v>
      </c>
    </row>
    <row r="227" spans="1:53" x14ac:dyDescent="0.25">
      <c r="A227" s="65">
        <f>IF(Z227=0,"",RANK(Z227,Z$223:Z$261))</f>
        <v>5</v>
      </c>
      <c r="B227" s="125" t="s">
        <v>339</v>
      </c>
      <c r="C227" s="50">
        <v>9.1999999999999993</v>
      </c>
      <c r="D227" s="258" t="s">
        <v>49</v>
      </c>
      <c r="E227" s="23"/>
      <c r="F227" s="50"/>
      <c r="G227" s="15"/>
      <c r="H227" s="16"/>
      <c r="I227" s="15"/>
      <c r="J227" s="199">
        <v>25</v>
      </c>
      <c r="K227" s="15"/>
      <c r="L227" s="200">
        <v>15</v>
      </c>
      <c r="M227" s="190">
        <v>15</v>
      </c>
      <c r="N227" s="14"/>
      <c r="O227" s="212">
        <v>25</v>
      </c>
      <c r="P227" s="208"/>
      <c r="Q227" s="23"/>
      <c r="R227" s="200">
        <v>15</v>
      </c>
      <c r="S227" s="23"/>
      <c r="T227" s="14"/>
      <c r="U227" s="23"/>
      <c r="V227" s="14"/>
      <c r="W227" s="23"/>
      <c r="X227" s="14"/>
      <c r="Y227" s="23"/>
      <c r="Z227" s="113">
        <f>IF(SUM(E227:Y227)=0,0,SUM(E227:Y227))</f>
        <v>95</v>
      </c>
      <c r="AA227" s="69"/>
      <c r="AB227" s="65">
        <f>IF(BA227=0,"",RANK(BA227,BA$223:BA$261))</f>
        <v>5</v>
      </c>
      <c r="AC227" s="125" t="s">
        <v>356</v>
      </c>
      <c r="AD227" s="50">
        <v>20.2</v>
      </c>
      <c r="AE227" s="258" t="s">
        <v>46</v>
      </c>
      <c r="AF227" s="23"/>
      <c r="AG227" s="50"/>
      <c r="AH227" s="15"/>
      <c r="AI227" s="16"/>
      <c r="AJ227" s="15"/>
      <c r="AK227" s="16">
        <v>2</v>
      </c>
      <c r="AL227" s="15">
        <v>10</v>
      </c>
      <c r="AM227" s="14">
        <v>12</v>
      </c>
      <c r="AN227" s="15">
        <v>7</v>
      </c>
      <c r="AO227" s="14"/>
      <c r="AP227" s="15">
        <v>4</v>
      </c>
      <c r="AQ227" s="50">
        <v>10</v>
      </c>
      <c r="AR227" s="23">
        <v>9</v>
      </c>
      <c r="AS227" s="14">
        <v>12</v>
      </c>
      <c r="AT227" s="23">
        <v>8</v>
      </c>
      <c r="AU227" s="14">
        <v>10</v>
      </c>
      <c r="AV227" s="23">
        <v>3</v>
      </c>
      <c r="AW227" s="14"/>
      <c r="AX227" s="23"/>
      <c r="AY227" s="14"/>
      <c r="AZ227" s="23"/>
      <c r="BA227" s="113">
        <f>IF(SUM(AF227:AZ227)=0,0,SUM(AF227:AZ227))</f>
        <v>87</v>
      </c>
    </row>
    <row r="228" spans="1:53" x14ac:dyDescent="0.25">
      <c r="A228" s="65">
        <f>IF(Z228=0,"",RANK(Z228,Z$223:Z$261))</f>
        <v>6</v>
      </c>
      <c r="B228" s="125" t="s">
        <v>197</v>
      </c>
      <c r="C228" s="50">
        <v>23</v>
      </c>
      <c r="D228" s="258" t="s">
        <v>6</v>
      </c>
      <c r="E228" s="23"/>
      <c r="F228" s="50">
        <v>5</v>
      </c>
      <c r="G228" s="15"/>
      <c r="H228" s="16"/>
      <c r="I228" s="15">
        <v>9</v>
      </c>
      <c r="J228" s="16">
        <v>12</v>
      </c>
      <c r="K228" s="15">
        <v>10</v>
      </c>
      <c r="L228" s="14">
        <v>4</v>
      </c>
      <c r="M228" s="15">
        <v>3</v>
      </c>
      <c r="N228" s="14">
        <v>7</v>
      </c>
      <c r="O228" s="183">
        <v>6</v>
      </c>
      <c r="P228" s="208">
        <v>8</v>
      </c>
      <c r="Q228" s="23">
        <v>5</v>
      </c>
      <c r="R228" s="14">
        <v>9</v>
      </c>
      <c r="S228" s="23"/>
      <c r="T228" s="14">
        <v>1</v>
      </c>
      <c r="U228" s="23">
        <v>3</v>
      </c>
      <c r="V228" s="14">
        <v>6</v>
      </c>
      <c r="W228" s="23"/>
      <c r="X228" s="14"/>
      <c r="Y228" s="23"/>
      <c r="Z228" s="113">
        <f>IF(SUM(E228:Y228)=0,0,SUM(E228:Y228))</f>
        <v>88</v>
      </c>
      <c r="AA228" s="69"/>
      <c r="AB228" s="65">
        <f>IF(BA228=0,"",RANK(BA228,BA$223:BA$261))</f>
        <v>6</v>
      </c>
      <c r="AC228" s="125" t="s">
        <v>107</v>
      </c>
      <c r="AD228" s="50">
        <v>25.6</v>
      </c>
      <c r="AE228" s="258" t="s">
        <v>46</v>
      </c>
      <c r="AF228" s="23"/>
      <c r="AG228" s="50">
        <v>6</v>
      </c>
      <c r="AH228" s="15"/>
      <c r="AI228" s="16">
        <v>9</v>
      </c>
      <c r="AJ228" s="15">
        <v>4</v>
      </c>
      <c r="AK228" s="16">
        <v>10</v>
      </c>
      <c r="AL228" s="15"/>
      <c r="AM228" s="14">
        <v>2</v>
      </c>
      <c r="AN228" s="15">
        <v>4</v>
      </c>
      <c r="AO228" s="14">
        <v>2</v>
      </c>
      <c r="AP228" s="15">
        <v>12</v>
      </c>
      <c r="AQ228" s="50">
        <v>4</v>
      </c>
      <c r="AR228" s="23">
        <v>6</v>
      </c>
      <c r="AS228" s="14">
        <v>2</v>
      </c>
      <c r="AT228" s="23"/>
      <c r="AU228" s="14">
        <v>7</v>
      </c>
      <c r="AV228" s="23">
        <v>7</v>
      </c>
      <c r="AW228" s="14">
        <v>8</v>
      </c>
      <c r="AX228" s="23"/>
      <c r="AY228" s="14"/>
      <c r="AZ228" s="23"/>
      <c r="BA228" s="113">
        <f>IF(SUM(AF228:AZ228)=0,0,SUM(AF228:AZ228))</f>
        <v>83</v>
      </c>
    </row>
    <row r="229" spans="1:53" x14ac:dyDescent="0.25">
      <c r="A229" s="65">
        <f>IF(Z229=0,"",RANK(Z229,Z$223:Z$261))</f>
        <v>7</v>
      </c>
      <c r="B229" s="125" t="s">
        <v>114</v>
      </c>
      <c r="C229" s="50">
        <v>20.9</v>
      </c>
      <c r="D229" s="258" t="s">
        <v>45</v>
      </c>
      <c r="E229" s="23"/>
      <c r="F229" s="50">
        <v>10</v>
      </c>
      <c r="G229" s="15"/>
      <c r="H229" s="16"/>
      <c r="I229" s="15"/>
      <c r="J229" s="16">
        <v>2</v>
      </c>
      <c r="K229" s="15">
        <v>9</v>
      </c>
      <c r="L229" s="14">
        <v>6</v>
      </c>
      <c r="M229" s="15"/>
      <c r="N229" s="200">
        <v>15</v>
      </c>
      <c r="O229" s="183"/>
      <c r="P229" s="208">
        <v>3</v>
      </c>
      <c r="Q229" s="23">
        <v>7</v>
      </c>
      <c r="R229" s="14"/>
      <c r="S229" s="23"/>
      <c r="T229" s="14"/>
      <c r="U229" s="23">
        <v>12</v>
      </c>
      <c r="V229" s="188">
        <v>15</v>
      </c>
      <c r="W229" s="23"/>
      <c r="X229" s="14"/>
      <c r="Y229" s="23"/>
      <c r="Z229" s="113">
        <f>IF(SUM(E229:Y229)=0,0,SUM(E229:Y229))</f>
        <v>79</v>
      </c>
      <c r="AA229" s="69"/>
      <c r="AB229" s="65">
        <f>IF(BA229=0,"",RANK(BA229,BA$223:BA$261))</f>
        <v>7</v>
      </c>
      <c r="AC229" s="125" t="s">
        <v>114</v>
      </c>
      <c r="AD229" s="50">
        <v>20.9</v>
      </c>
      <c r="AE229" s="258" t="s">
        <v>45</v>
      </c>
      <c r="AF229" s="23"/>
      <c r="AG229" s="50">
        <v>10</v>
      </c>
      <c r="AH229" s="15"/>
      <c r="AI229" s="16"/>
      <c r="AJ229" s="15"/>
      <c r="AK229" s="16">
        <v>1</v>
      </c>
      <c r="AL229" s="15">
        <v>7</v>
      </c>
      <c r="AM229" s="14">
        <v>7</v>
      </c>
      <c r="AN229" s="15"/>
      <c r="AO229" s="200">
        <v>15</v>
      </c>
      <c r="AP229" s="15"/>
      <c r="AQ229" s="50"/>
      <c r="AR229" s="23">
        <v>6</v>
      </c>
      <c r="AS229" s="14"/>
      <c r="AT229" s="23"/>
      <c r="AU229" s="14"/>
      <c r="AV229" s="23">
        <v>12</v>
      </c>
      <c r="AW229" s="14">
        <v>10</v>
      </c>
      <c r="AX229" s="23"/>
      <c r="AY229" s="14"/>
      <c r="AZ229" s="23"/>
      <c r="BA229" s="113">
        <f>IF(SUM(AF229:AZ229)=0,0,SUM(AF229:AZ229))</f>
        <v>68</v>
      </c>
    </row>
    <row r="230" spans="1:53" x14ac:dyDescent="0.25">
      <c r="A230" s="65">
        <f>IF(Z230=0,"",RANK(Z230,Z$223:Z$261))</f>
        <v>8</v>
      </c>
      <c r="B230" s="125" t="s">
        <v>225</v>
      </c>
      <c r="C230" s="187">
        <v>25.7</v>
      </c>
      <c r="D230" s="258" t="s">
        <v>6</v>
      </c>
      <c r="E230" s="23"/>
      <c r="F230" s="50">
        <v>9</v>
      </c>
      <c r="G230" s="15"/>
      <c r="H230" s="16"/>
      <c r="I230" s="15"/>
      <c r="J230" s="196">
        <v>15</v>
      </c>
      <c r="K230" s="190">
        <v>15</v>
      </c>
      <c r="L230" s="14">
        <v>3</v>
      </c>
      <c r="M230" s="15">
        <v>10</v>
      </c>
      <c r="N230" s="14"/>
      <c r="O230" s="183"/>
      <c r="P230" s="208">
        <v>3</v>
      </c>
      <c r="Q230" s="23"/>
      <c r="R230" s="14"/>
      <c r="S230" s="23"/>
      <c r="T230" s="14">
        <v>4</v>
      </c>
      <c r="U230" s="23">
        <v>9</v>
      </c>
      <c r="V230" s="14">
        <v>9</v>
      </c>
      <c r="W230" s="23"/>
      <c r="X230" s="14"/>
      <c r="Y230" s="23"/>
      <c r="Z230" s="113">
        <f>IF(SUM(E230:Y230)=0,0,SUM(E230:Y230))</f>
        <v>77</v>
      </c>
      <c r="AA230" s="69"/>
      <c r="AB230" s="65">
        <f>IF(BA230=0,"",RANK(BA230,BA$223:BA$261))</f>
        <v>8</v>
      </c>
      <c r="AC230" s="125" t="s">
        <v>109</v>
      </c>
      <c r="AD230" s="50">
        <v>24.9</v>
      </c>
      <c r="AE230" s="258" t="s">
        <v>21</v>
      </c>
      <c r="AF230" s="23"/>
      <c r="AG230" s="50">
        <v>5</v>
      </c>
      <c r="AH230" s="15"/>
      <c r="AI230" s="16"/>
      <c r="AJ230" s="190">
        <v>15</v>
      </c>
      <c r="AK230" s="16"/>
      <c r="AL230" s="15">
        <v>3</v>
      </c>
      <c r="AM230" s="14"/>
      <c r="AN230" s="190">
        <v>15</v>
      </c>
      <c r="AO230" s="14">
        <v>10</v>
      </c>
      <c r="AP230" s="15"/>
      <c r="AQ230" s="50"/>
      <c r="AR230" s="23">
        <v>12</v>
      </c>
      <c r="AS230" s="14"/>
      <c r="AT230" s="23"/>
      <c r="AU230" s="14"/>
      <c r="AV230" s="23">
        <v>7</v>
      </c>
      <c r="AW230" s="14"/>
      <c r="AX230" s="23"/>
      <c r="AY230" s="14"/>
      <c r="AZ230" s="23"/>
      <c r="BA230" s="113">
        <f>IF(SUM(AF230:AZ230)=0,0,SUM(AF230:AZ230))</f>
        <v>67</v>
      </c>
    </row>
    <row r="231" spans="1:53" x14ac:dyDescent="0.25">
      <c r="A231" s="65">
        <f>IF(Z231=0,"",RANK(Z231,Z$223:Z$261))</f>
        <v>9</v>
      </c>
      <c r="B231" s="125" t="s">
        <v>421</v>
      </c>
      <c r="C231" s="50">
        <v>14.6</v>
      </c>
      <c r="D231" s="258" t="s">
        <v>42</v>
      </c>
      <c r="E231" s="23"/>
      <c r="F231" s="50"/>
      <c r="G231" s="15"/>
      <c r="H231" s="16"/>
      <c r="I231" s="15"/>
      <c r="J231" s="16"/>
      <c r="K231" s="15"/>
      <c r="L231" s="14"/>
      <c r="M231" s="15"/>
      <c r="N231" s="14"/>
      <c r="O231" s="183">
        <v>8</v>
      </c>
      <c r="P231" s="208">
        <v>9</v>
      </c>
      <c r="Q231" s="187">
        <v>22</v>
      </c>
      <c r="R231" s="14"/>
      <c r="S231" s="23"/>
      <c r="T231" s="14"/>
      <c r="U231" s="23">
        <v>12</v>
      </c>
      <c r="V231" s="203">
        <v>25</v>
      </c>
      <c r="W231" s="23"/>
      <c r="X231" s="14"/>
      <c r="Y231" s="23"/>
      <c r="Z231" s="113">
        <f>IF(SUM(E231:Y231)=0,0,SUM(E231:Y231))</f>
        <v>76</v>
      </c>
      <c r="AA231" s="69"/>
      <c r="AB231" s="65">
        <f>IF(BA231=0,"",RANK(BA231,BA$223:BA$261))</f>
        <v>9</v>
      </c>
      <c r="AC231" s="125" t="s">
        <v>225</v>
      </c>
      <c r="AD231" s="187">
        <v>25.7</v>
      </c>
      <c r="AE231" s="258" t="s">
        <v>6</v>
      </c>
      <c r="AF231" s="23"/>
      <c r="AG231" s="50"/>
      <c r="AH231" s="15"/>
      <c r="AI231" s="16"/>
      <c r="AJ231" s="15"/>
      <c r="AK231" s="16">
        <v>10</v>
      </c>
      <c r="AL231" s="15">
        <v>10</v>
      </c>
      <c r="AM231" s="14"/>
      <c r="AN231" s="15">
        <v>6</v>
      </c>
      <c r="AO231" s="14"/>
      <c r="AP231" s="15"/>
      <c r="AQ231" s="50">
        <v>8</v>
      </c>
      <c r="AR231" s="23"/>
      <c r="AS231" s="14"/>
      <c r="AT231" s="23"/>
      <c r="AU231" s="14">
        <v>7</v>
      </c>
      <c r="AV231" s="23">
        <v>9</v>
      </c>
      <c r="AW231" s="200">
        <v>15</v>
      </c>
      <c r="AX231" s="23"/>
      <c r="AY231" s="14"/>
      <c r="AZ231" s="23"/>
      <c r="BA231" s="113">
        <f>IF(SUM(AF231:AZ231)=0,0,SUM(AF231:AZ231))</f>
        <v>65</v>
      </c>
    </row>
    <row r="232" spans="1:53" x14ac:dyDescent="0.25">
      <c r="A232" s="65">
        <f>IF(Z232=0,"",RANK(Z232,Z$223:Z$261))</f>
        <v>10</v>
      </c>
      <c r="B232" s="125" t="s">
        <v>107</v>
      </c>
      <c r="C232" s="50">
        <v>25.6</v>
      </c>
      <c r="D232" s="258" t="s">
        <v>46</v>
      </c>
      <c r="E232" s="23"/>
      <c r="F232" s="50">
        <v>2</v>
      </c>
      <c r="G232" s="15"/>
      <c r="H232" s="16">
        <v>9</v>
      </c>
      <c r="I232" s="15">
        <v>4</v>
      </c>
      <c r="J232" s="16">
        <v>5</v>
      </c>
      <c r="K232" s="15"/>
      <c r="L232" s="14"/>
      <c r="M232" s="15"/>
      <c r="N232" s="14">
        <v>3</v>
      </c>
      <c r="O232" s="183">
        <v>4</v>
      </c>
      <c r="P232" s="208"/>
      <c r="Q232" s="23">
        <v>3</v>
      </c>
      <c r="R232" s="14">
        <v>2</v>
      </c>
      <c r="S232" s="23"/>
      <c r="T232" s="188">
        <v>11</v>
      </c>
      <c r="U232" s="23">
        <v>6</v>
      </c>
      <c r="V232" s="187">
        <v>19</v>
      </c>
      <c r="W232" s="23"/>
      <c r="X232" s="14"/>
      <c r="Y232" s="23"/>
      <c r="Z232" s="113">
        <f>IF(SUM(E232:Y232)=0,0,SUM(E232:Y232))</f>
        <v>68</v>
      </c>
      <c r="AA232" s="69"/>
      <c r="AB232" s="65">
        <f>IF(BA232=0,"",RANK(BA232,BA$223:BA$261))</f>
        <v>10</v>
      </c>
      <c r="AC232" s="125" t="s">
        <v>147</v>
      </c>
      <c r="AD232" s="187">
        <v>25.9</v>
      </c>
      <c r="AE232" s="258" t="s">
        <v>48</v>
      </c>
      <c r="AF232" s="23"/>
      <c r="AG232" s="50">
        <v>8</v>
      </c>
      <c r="AH232" s="15"/>
      <c r="AI232" s="16"/>
      <c r="AJ232" s="15"/>
      <c r="AK232" s="16">
        <v>12</v>
      </c>
      <c r="AL232" s="190">
        <v>15</v>
      </c>
      <c r="AM232" s="14">
        <v>10</v>
      </c>
      <c r="AN232" s="15"/>
      <c r="AO232" s="14">
        <v>1</v>
      </c>
      <c r="AP232" s="15">
        <v>7</v>
      </c>
      <c r="AQ232" s="50">
        <v>4</v>
      </c>
      <c r="AR232" s="23"/>
      <c r="AS232" s="14"/>
      <c r="AT232" s="23"/>
      <c r="AU232" s="14"/>
      <c r="AV232" s="23">
        <v>3</v>
      </c>
      <c r="AW232" s="14"/>
      <c r="AX232" s="23"/>
      <c r="AY232" s="14"/>
      <c r="AZ232" s="23"/>
      <c r="BA232" s="113">
        <f>IF(SUM(AF232:AZ232)=0,0,SUM(AF232:AZ232))</f>
        <v>60</v>
      </c>
    </row>
    <row r="233" spans="1:53" x14ac:dyDescent="0.25">
      <c r="A233" s="65">
        <f>IF(Z233=0,"",RANK(Z233,Z$223:Z$261))</f>
        <v>11</v>
      </c>
      <c r="B233" s="125" t="s">
        <v>108</v>
      </c>
      <c r="C233" s="50">
        <v>17.8</v>
      </c>
      <c r="D233" s="258" t="s">
        <v>46</v>
      </c>
      <c r="E233" s="23"/>
      <c r="F233" s="50">
        <v>2</v>
      </c>
      <c r="G233" s="15"/>
      <c r="H233" s="16">
        <v>2</v>
      </c>
      <c r="I233" s="15"/>
      <c r="J233" s="16"/>
      <c r="K233" s="15"/>
      <c r="L233" s="14">
        <v>10</v>
      </c>
      <c r="M233" s="15">
        <v>8</v>
      </c>
      <c r="N233" s="14"/>
      <c r="O233" s="183">
        <v>10</v>
      </c>
      <c r="P233" s="208">
        <v>3</v>
      </c>
      <c r="Q233" s="23">
        <v>9</v>
      </c>
      <c r="R233" s="14">
        <v>1</v>
      </c>
      <c r="S233" s="23"/>
      <c r="T233" s="14"/>
      <c r="U233" s="188">
        <v>14</v>
      </c>
      <c r="V233" s="14">
        <v>6</v>
      </c>
      <c r="W233" s="23"/>
      <c r="X233" s="14"/>
      <c r="Y233" s="23"/>
      <c r="Z233" s="113">
        <f>IF(SUM(E233:Y233)=0,0,SUM(E233:Y233))</f>
        <v>65</v>
      </c>
      <c r="AA233" s="69"/>
      <c r="AB233" s="65">
        <f>IF(BA233=0,"",RANK(BA233,BA$223:BA$261))</f>
        <v>11</v>
      </c>
      <c r="AC233" s="125" t="s">
        <v>108</v>
      </c>
      <c r="AD233" s="50">
        <v>17.8</v>
      </c>
      <c r="AE233" s="258" t="s">
        <v>46</v>
      </c>
      <c r="AF233" s="23"/>
      <c r="AG233" s="50"/>
      <c r="AH233" s="15"/>
      <c r="AI233" s="16">
        <v>2</v>
      </c>
      <c r="AJ233" s="15"/>
      <c r="AK233" s="16"/>
      <c r="AL233" s="15"/>
      <c r="AM233" s="14">
        <v>12</v>
      </c>
      <c r="AN233" s="15">
        <v>7</v>
      </c>
      <c r="AO233" s="14"/>
      <c r="AP233" s="190">
        <v>15</v>
      </c>
      <c r="AQ233" s="50"/>
      <c r="AR233" s="23">
        <v>7</v>
      </c>
      <c r="AS233" s="14"/>
      <c r="AT233" s="23"/>
      <c r="AU233" s="14"/>
      <c r="AV233" s="23">
        <v>9</v>
      </c>
      <c r="AW233" s="14">
        <v>5</v>
      </c>
      <c r="AX233" s="23"/>
      <c r="AY233" s="14"/>
      <c r="AZ233" s="23"/>
      <c r="BA233" s="113">
        <f>IF(SUM(AF233:AZ233)=0,0,SUM(AF233:AZ233))</f>
        <v>57</v>
      </c>
    </row>
    <row r="234" spans="1:53" x14ac:dyDescent="0.25">
      <c r="A234" s="65">
        <f>IF(Z234=0,"",RANK(Z234,Z$223:Z$261))</f>
        <v>12</v>
      </c>
      <c r="B234" s="125" t="s">
        <v>113</v>
      </c>
      <c r="C234" s="50">
        <v>14</v>
      </c>
      <c r="D234" s="258" t="s">
        <v>46</v>
      </c>
      <c r="E234" s="23"/>
      <c r="F234" s="50">
        <v>7</v>
      </c>
      <c r="G234" s="15"/>
      <c r="H234" s="16"/>
      <c r="I234" s="15"/>
      <c r="J234" s="16"/>
      <c r="K234" s="15"/>
      <c r="L234" s="14"/>
      <c r="M234" s="15"/>
      <c r="N234" s="203">
        <v>25</v>
      </c>
      <c r="O234" s="183">
        <v>12</v>
      </c>
      <c r="P234" s="208"/>
      <c r="Q234" s="23"/>
      <c r="R234" s="14"/>
      <c r="S234" s="23"/>
      <c r="T234" s="14">
        <v>12</v>
      </c>
      <c r="U234" s="23"/>
      <c r="V234" s="14"/>
      <c r="W234" s="23"/>
      <c r="X234" s="14"/>
      <c r="Y234" s="23"/>
      <c r="Z234" s="113">
        <f>IF(SUM(E234:Y234)=0,0,SUM(E234:Y234))</f>
        <v>56</v>
      </c>
      <c r="AA234" s="69"/>
      <c r="AB234" s="65">
        <f>IF(BA234=0,"",RANK(BA234,BA$223:BA$261))</f>
        <v>12</v>
      </c>
      <c r="AC234" s="125" t="s">
        <v>199</v>
      </c>
      <c r="AD234" s="50">
        <v>24.3</v>
      </c>
      <c r="AE234" s="258" t="s">
        <v>49</v>
      </c>
      <c r="AF234" s="23"/>
      <c r="AG234" s="50">
        <v>12</v>
      </c>
      <c r="AH234" s="15"/>
      <c r="AI234" s="196">
        <v>15</v>
      </c>
      <c r="AJ234" s="15"/>
      <c r="AK234" s="16">
        <v>8</v>
      </c>
      <c r="AL234" s="15"/>
      <c r="AM234" s="14">
        <v>2</v>
      </c>
      <c r="AN234" s="15">
        <v>2</v>
      </c>
      <c r="AO234" s="14"/>
      <c r="AP234" s="15"/>
      <c r="AQ234" s="50"/>
      <c r="AR234" s="23"/>
      <c r="AS234" s="14">
        <v>3</v>
      </c>
      <c r="AT234" s="23"/>
      <c r="AU234" s="14"/>
      <c r="AV234" s="23"/>
      <c r="AW234" s="14"/>
      <c r="AX234" s="23"/>
      <c r="AY234" s="14"/>
      <c r="AZ234" s="23"/>
      <c r="BA234" s="113">
        <f>IF(SUM(AF234:AZ234)=0,0,SUM(AF234:AZ234))</f>
        <v>42</v>
      </c>
    </row>
    <row r="235" spans="1:53" ht="15" customHeight="1" x14ac:dyDescent="0.25">
      <c r="A235" s="65">
        <f>IF(Z235=0,"",RANK(Z235,Z$223:Z$261))</f>
        <v>13</v>
      </c>
      <c r="B235" s="125" t="s">
        <v>109</v>
      </c>
      <c r="C235" s="50">
        <v>24.9</v>
      </c>
      <c r="D235" s="258" t="s">
        <v>21</v>
      </c>
      <c r="E235" s="23"/>
      <c r="F235" s="50">
        <v>2</v>
      </c>
      <c r="G235" s="15"/>
      <c r="H235" s="16"/>
      <c r="I235" s="15">
        <v>12</v>
      </c>
      <c r="J235" s="16"/>
      <c r="K235" s="15">
        <v>4</v>
      </c>
      <c r="L235" s="14"/>
      <c r="M235" s="15">
        <v>6</v>
      </c>
      <c r="N235" s="14">
        <v>8</v>
      </c>
      <c r="O235" s="183"/>
      <c r="P235" s="208"/>
      <c r="Q235" s="23">
        <v>6</v>
      </c>
      <c r="R235" s="14"/>
      <c r="S235" s="23"/>
      <c r="T235" s="14"/>
      <c r="U235" s="23">
        <v>5</v>
      </c>
      <c r="V235" s="14"/>
      <c r="W235" s="23"/>
      <c r="X235" s="14"/>
      <c r="Y235" s="23"/>
      <c r="Z235" s="113">
        <f>IF(SUM(E235:Y235)=0,0,SUM(E235:Y235))</f>
        <v>43</v>
      </c>
      <c r="AA235" s="69"/>
      <c r="AB235" s="65">
        <f>IF(BA235=0,"",RANK(BA235,BA$223:BA$261))</f>
        <v>13</v>
      </c>
      <c r="AC235" s="125" t="s">
        <v>421</v>
      </c>
      <c r="AD235" s="50">
        <v>14.6</v>
      </c>
      <c r="AE235" s="258" t="s">
        <v>42</v>
      </c>
      <c r="AF235" s="23"/>
      <c r="AG235" s="50"/>
      <c r="AH235" s="15"/>
      <c r="AI235" s="16"/>
      <c r="AJ235" s="15"/>
      <c r="AK235" s="16"/>
      <c r="AL235" s="15"/>
      <c r="AM235" s="14"/>
      <c r="AN235" s="15"/>
      <c r="AO235" s="14"/>
      <c r="AP235" s="15">
        <v>3</v>
      </c>
      <c r="AQ235" s="50">
        <v>4</v>
      </c>
      <c r="AR235" s="23">
        <v>6</v>
      </c>
      <c r="AS235" s="14"/>
      <c r="AT235" s="23"/>
      <c r="AU235" s="14"/>
      <c r="AV235" s="23">
        <v>10</v>
      </c>
      <c r="AW235" s="200">
        <v>15</v>
      </c>
      <c r="AX235" s="23"/>
      <c r="AY235" s="14"/>
      <c r="AZ235" s="23"/>
      <c r="BA235" s="113">
        <f>IF(SUM(AF235:AZ235)=0,0,SUM(AF235:AZ235))</f>
        <v>38</v>
      </c>
    </row>
    <row r="236" spans="1:53" x14ac:dyDescent="0.25">
      <c r="A236" s="65">
        <f>IF(Z236=0,"",RANK(Z236,Z$223:Z$261))</f>
        <v>14</v>
      </c>
      <c r="B236" s="125" t="s">
        <v>199</v>
      </c>
      <c r="C236" s="50">
        <v>24.3</v>
      </c>
      <c r="D236" s="258" t="s">
        <v>49</v>
      </c>
      <c r="E236" s="23"/>
      <c r="F236" s="178">
        <v>15</v>
      </c>
      <c r="G236" s="15"/>
      <c r="H236" s="16">
        <v>6</v>
      </c>
      <c r="I236" s="15"/>
      <c r="J236" s="16">
        <v>6</v>
      </c>
      <c r="K236" s="15"/>
      <c r="L236" s="14">
        <v>1</v>
      </c>
      <c r="M236" s="15"/>
      <c r="N236" s="14"/>
      <c r="O236" s="183"/>
      <c r="P236" s="208"/>
      <c r="Q236" s="23"/>
      <c r="R236" s="14">
        <v>4</v>
      </c>
      <c r="S236" s="23"/>
      <c r="T236" s="14"/>
      <c r="U236" s="23"/>
      <c r="V236" s="14"/>
      <c r="W236" s="23"/>
      <c r="X236" s="14"/>
      <c r="Y236" s="23"/>
      <c r="Z236" s="113">
        <f>IF(SUM(E236:Y236)=0,0,SUM(E236:Y236))</f>
        <v>32</v>
      </c>
      <c r="AA236" s="69"/>
      <c r="AB236" s="65">
        <f>IF(BA236=0,"",RANK(BA236,BA$223:BA$261))</f>
        <v>14</v>
      </c>
      <c r="AC236" s="125" t="s">
        <v>113</v>
      </c>
      <c r="AD236" s="50">
        <v>14</v>
      </c>
      <c r="AE236" s="258" t="s">
        <v>46</v>
      </c>
      <c r="AF236" s="23"/>
      <c r="AG236" s="50">
        <v>1</v>
      </c>
      <c r="AH236" s="15"/>
      <c r="AI236" s="16"/>
      <c r="AJ236" s="15"/>
      <c r="AK236" s="16"/>
      <c r="AL236" s="15"/>
      <c r="AM236" s="14"/>
      <c r="AN236" s="15"/>
      <c r="AO236" s="200">
        <v>15</v>
      </c>
      <c r="AP236" s="15">
        <v>8</v>
      </c>
      <c r="AQ236" s="50"/>
      <c r="AR236" s="23"/>
      <c r="AS236" s="14"/>
      <c r="AT236" s="23"/>
      <c r="AU236" s="14">
        <v>10</v>
      </c>
      <c r="AV236" s="23"/>
      <c r="AW236" s="14"/>
      <c r="AX236" s="23"/>
      <c r="AY236" s="14"/>
      <c r="AZ236" s="23"/>
      <c r="BA236" s="113">
        <f>IF(SUM(AF236:AZ236)=0,0,SUM(AF236:AZ236))</f>
        <v>34</v>
      </c>
    </row>
    <row r="237" spans="1:53" x14ac:dyDescent="0.25">
      <c r="A237" s="65">
        <f>IF(Z237=0,"",RANK(Z237,Z$223:Z$261))</f>
        <v>14</v>
      </c>
      <c r="B237" s="125" t="s">
        <v>418</v>
      </c>
      <c r="C237" s="50">
        <v>16.399999999999999</v>
      </c>
      <c r="D237" s="258" t="s">
        <v>45</v>
      </c>
      <c r="E237" s="23"/>
      <c r="F237" s="50"/>
      <c r="G237" s="15"/>
      <c r="H237" s="16"/>
      <c r="I237" s="15"/>
      <c r="J237" s="16"/>
      <c r="K237" s="15"/>
      <c r="L237" s="14"/>
      <c r="M237" s="15"/>
      <c r="N237" s="14"/>
      <c r="O237" s="213">
        <v>17</v>
      </c>
      <c r="P237" s="210">
        <v>15</v>
      </c>
      <c r="Q237" s="23"/>
      <c r="R237" s="14"/>
      <c r="S237" s="23"/>
      <c r="T237" s="14"/>
      <c r="U237" s="23"/>
      <c r="V237" s="14"/>
      <c r="W237" s="23"/>
      <c r="X237" s="14"/>
      <c r="Y237" s="23"/>
      <c r="Z237" s="113">
        <f>IF(SUM(E237:Y237)=0,0,SUM(E237:Y237))</f>
        <v>32</v>
      </c>
      <c r="AA237" s="69"/>
      <c r="AB237" s="65">
        <f>IF(BA237=0,"",RANK(BA237,BA$223:BA$261))</f>
        <v>15</v>
      </c>
      <c r="AC237" s="125" t="s">
        <v>339</v>
      </c>
      <c r="AD237" s="50">
        <v>9.1999999999999993</v>
      </c>
      <c r="AE237" s="258" t="s">
        <v>49</v>
      </c>
      <c r="AF237" s="23"/>
      <c r="AG237" s="50"/>
      <c r="AH237" s="15"/>
      <c r="AI237" s="16"/>
      <c r="AJ237" s="15"/>
      <c r="AK237" s="16">
        <v>10</v>
      </c>
      <c r="AL237" s="15"/>
      <c r="AM237" s="14">
        <v>7</v>
      </c>
      <c r="AN237" s="15"/>
      <c r="AO237" s="14"/>
      <c r="AP237" s="15">
        <v>5</v>
      </c>
      <c r="AQ237" s="50"/>
      <c r="AR237" s="23"/>
      <c r="AS237" s="14">
        <v>9</v>
      </c>
      <c r="AT237" s="23"/>
      <c r="AU237" s="14"/>
      <c r="AV237" s="23"/>
      <c r="AW237" s="14"/>
      <c r="AX237" s="23"/>
      <c r="AY237" s="14"/>
      <c r="AZ237" s="23"/>
      <c r="BA237" s="113">
        <f>IF(SUM(AF237:AZ237)=0,0,SUM(AF237:AZ237))</f>
        <v>31</v>
      </c>
    </row>
    <row r="238" spans="1:53" x14ac:dyDescent="0.25">
      <c r="A238" s="65">
        <f>IF(Z238=0,"",RANK(Z238,Z$223:Z$261))</f>
        <v>16</v>
      </c>
      <c r="B238" s="125" t="s">
        <v>293</v>
      </c>
      <c r="C238" s="50">
        <v>25.6</v>
      </c>
      <c r="D238" s="258" t="s">
        <v>58</v>
      </c>
      <c r="E238" s="23"/>
      <c r="F238" s="50"/>
      <c r="G238" s="15"/>
      <c r="H238" s="16">
        <v>8</v>
      </c>
      <c r="I238" s="15"/>
      <c r="J238" s="16"/>
      <c r="K238" s="15"/>
      <c r="L238" s="14"/>
      <c r="M238" s="15"/>
      <c r="N238" s="14"/>
      <c r="O238" s="183"/>
      <c r="P238" s="208"/>
      <c r="Q238" s="23"/>
      <c r="R238" s="187">
        <v>20</v>
      </c>
      <c r="S238" s="23"/>
      <c r="T238" s="14"/>
      <c r="U238" s="23"/>
      <c r="V238" s="14"/>
      <c r="W238" s="23"/>
      <c r="X238" s="14"/>
      <c r="Y238" s="23"/>
      <c r="Z238" s="113">
        <f>IF(SUM(E238:Y238)=0,0,SUM(E238:Y238))</f>
        <v>28</v>
      </c>
      <c r="AA238" s="69"/>
      <c r="AB238" s="65">
        <f>IF(BA238=0,"",RANK(BA238,BA$223:BA$261))</f>
        <v>16</v>
      </c>
      <c r="AC238" s="125" t="s">
        <v>367</v>
      </c>
      <c r="AD238" s="50">
        <v>24.8</v>
      </c>
      <c r="AE238" s="258" t="s">
        <v>6</v>
      </c>
      <c r="AF238" s="23"/>
      <c r="AG238" s="50"/>
      <c r="AH238" s="15"/>
      <c r="AI238" s="16"/>
      <c r="AJ238" s="15"/>
      <c r="AK238" s="16"/>
      <c r="AL238" s="15">
        <v>9</v>
      </c>
      <c r="AM238" s="14"/>
      <c r="AN238" s="15">
        <v>9</v>
      </c>
      <c r="AO238" s="14"/>
      <c r="AP238" s="15"/>
      <c r="AQ238" s="50"/>
      <c r="AR238" s="23"/>
      <c r="AS238" s="14"/>
      <c r="AT238" s="23"/>
      <c r="AU238" s="14">
        <v>12</v>
      </c>
      <c r="AV238" s="23"/>
      <c r="AW238" s="14"/>
      <c r="AX238" s="23"/>
      <c r="AY238" s="14"/>
      <c r="AZ238" s="23"/>
      <c r="BA238" s="113">
        <f>IF(SUM(AF238:AZ238)=0,0,SUM(AF238:AZ238))</f>
        <v>30</v>
      </c>
    </row>
    <row r="239" spans="1:53" x14ac:dyDescent="0.25">
      <c r="A239" s="65">
        <f>IF(Z239=0,"",RANK(Z239,Z$223:Z$261))</f>
        <v>17</v>
      </c>
      <c r="B239" s="125" t="s">
        <v>367</v>
      </c>
      <c r="C239" s="50">
        <v>24.8</v>
      </c>
      <c r="D239" s="258" t="s">
        <v>6</v>
      </c>
      <c r="E239" s="23"/>
      <c r="F239" s="50"/>
      <c r="G239" s="15"/>
      <c r="H239" s="16"/>
      <c r="I239" s="15"/>
      <c r="J239" s="16"/>
      <c r="K239" s="15">
        <v>9</v>
      </c>
      <c r="L239" s="14"/>
      <c r="M239" s="15">
        <v>7</v>
      </c>
      <c r="N239" s="14"/>
      <c r="O239" s="183"/>
      <c r="P239" s="208"/>
      <c r="Q239" s="23"/>
      <c r="R239" s="14"/>
      <c r="S239" s="23"/>
      <c r="T239" s="14">
        <v>7</v>
      </c>
      <c r="U239" s="23"/>
      <c r="V239" s="14"/>
      <c r="W239" s="23"/>
      <c r="X239" s="14"/>
      <c r="Y239" s="23"/>
      <c r="Z239" s="113">
        <f>IF(SUM(E239:Y239)=0,0,SUM(E239:Y239))</f>
        <v>23</v>
      </c>
      <c r="AA239" s="69"/>
      <c r="AB239" s="65">
        <f>IF(BA239=0,"",RANK(BA239,BA$223:BA$261))</f>
        <v>17</v>
      </c>
      <c r="AC239" s="125" t="s">
        <v>307</v>
      </c>
      <c r="AD239" s="50">
        <v>23.3</v>
      </c>
      <c r="AE239" s="258" t="s">
        <v>49</v>
      </c>
      <c r="AF239" s="23"/>
      <c r="AG239" s="50"/>
      <c r="AH239" s="15"/>
      <c r="AI239" s="16">
        <v>7</v>
      </c>
      <c r="AJ239" s="15"/>
      <c r="AK239" s="16">
        <v>3</v>
      </c>
      <c r="AL239" s="15"/>
      <c r="AM239" s="200">
        <v>15</v>
      </c>
      <c r="AN239" s="15"/>
      <c r="AO239" s="14"/>
      <c r="AP239" s="15"/>
      <c r="AQ239" s="50"/>
      <c r="AR239" s="23"/>
      <c r="AS239" s="14"/>
      <c r="AT239" s="23"/>
      <c r="AU239" s="14"/>
      <c r="AV239" s="23"/>
      <c r="AW239" s="14"/>
      <c r="AX239" s="23"/>
      <c r="AY239" s="14"/>
      <c r="AZ239" s="23"/>
      <c r="BA239" s="113">
        <f>IF(SUM(AF239:AZ239)=0,0,SUM(AF239:AZ239))</f>
        <v>25</v>
      </c>
    </row>
    <row r="240" spans="1:53" x14ac:dyDescent="0.25">
      <c r="A240" s="65">
        <f>IF(Z240=0,"",RANK(Z240,Z$223:Z$261))</f>
        <v>17</v>
      </c>
      <c r="B240" s="125" t="s">
        <v>306</v>
      </c>
      <c r="C240" s="50">
        <v>22.3</v>
      </c>
      <c r="D240" s="258" t="s">
        <v>46</v>
      </c>
      <c r="E240" s="23"/>
      <c r="F240" s="50"/>
      <c r="G240" s="15"/>
      <c r="H240" s="16">
        <v>8</v>
      </c>
      <c r="I240" s="15"/>
      <c r="J240" s="16"/>
      <c r="K240" s="15"/>
      <c r="L240" s="14"/>
      <c r="M240" s="15"/>
      <c r="N240" s="14"/>
      <c r="O240" s="183"/>
      <c r="P240" s="210">
        <v>15</v>
      </c>
      <c r="Q240" s="23"/>
      <c r="R240" s="14"/>
      <c r="S240" s="23"/>
      <c r="T240" s="14"/>
      <c r="U240" s="23"/>
      <c r="V240" s="14"/>
      <c r="W240" s="23"/>
      <c r="X240" s="14"/>
      <c r="Y240" s="23"/>
      <c r="Z240" s="113">
        <f>IF(SUM(E240:Y240)=0,0,SUM(E240:Y240))</f>
        <v>23</v>
      </c>
      <c r="AA240" s="69"/>
      <c r="AB240" s="65">
        <f>IF(BA240=0,"",RANK(BA240,BA$223:BA$261))</f>
        <v>18</v>
      </c>
      <c r="AC240" s="125" t="s">
        <v>306</v>
      </c>
      <c r="AD240" s="50">
        <v>22.3</v>
      </c>
      <c r="AE240" s="258" t="s">
        <v>46</v>
      </c>
      <c r="AF240" s="23"/>
      <c r="AG240" s="50"/>
      <c r="AH240" s="15"/>
      <c r="AI240" s="16">
        <v>7</v>
      </c>
      <c r="AJ240" s="15"/>
      <c r="AK240" s="16"/>
      <c r="AL240" s="15"/>
      <c r="AM240" s="14"/>
      <c r="AN240" s="15"/>
      <c r="AO240" s="14"/>
      <c r="AP240" s="15"/>
      <c r="AQ240" s="178">
        <v>15</v>
      </c>
      <c r="AR240" s="23"/>
      <c r="AS240" s="14"/>
      <c r="AT240" s="23"/>
      <c r="AU240" s="14"/>
      <c r="AV240" s="23"/>
      <c r="AW240" s="14"/>
      <c r="AX240" s="23"/>
      <c r="AY240" s="14"/>
      <c r="AZ240" s="23"/>
      <c r="BA240" s="113">
        <f>IF(SUM(AF240:AZ240)=0,0,SUM(AF240:AZ240))</f>
        <v>22</v>
      </c>
    </row>
    <row r="241" spans="1:53" x14ac:dyDescent="0.25">
      <c r="A241" s="65">
        <f>IF(Z241=0,"",RANK(Z241,Z$223:Z$261))</f>
        <v>19</v>
      </c>
      <c r="B241" s="125" t="s">
        <v>116</v>
      </c>
      <c r="C241" s="50">
        <v>20.399999999999999</v>
      </c>
      <c r="D241" s="258" t="s">
        <v>21</v>
      </c>
      <c r="E241" s="23"/>
      <c r="F241" s="178">
        <v>15</v>
      </c>
      <c r="G241" s="15"/>
      <c r="H241" s="16"/>
      <c r="I241" s="15"/>
      <c r="J241" s="16"/>
      <c r="K241" s="15"/>
      <c r="L241" s="14"/>
      <c r="M241" s="15"/>
      <c r="N241" s="14"/>
      <c r="O241" s="183"/>
      <c r="P241" s="208"/>
      <c r="Q241" s="23"/>
      <c r="R241" s="14"/>
      <c r="S241" s="23"/>
      <c r="T241" s="14">
        <v>5</v>
      </c>
      <c r="U241" s="23"/>
      <c r="V241" s="14"/>
      <c r="W241" s="23"/>
      <c r="X241" s="14"/>
      <c r="Y241" s="23"/>
      <c r="Z241" s="113">
        <f>IF(SUM(E241:Y241)=0,0,SUM(E241:Y241))</f>
        <v>20</v>
      </c>
      <c r="AA241" s="69"/>
      <c r="AB241" s="65">
        <f>IF(BA241=0,"",RANK(BA241,BA$223:BA$261))</f>
        <v>18</v>
      </c>
      <c r="AC241" s="125" t="s">
        <v>293</v>
      </c>
      <c r="AD241" s="50">
        <v>25.6</v>
      </c>
      <c r="AE241" s="258" t="s">
        <v>58</v>
      </c>
      <c r="AF241" s="23"/>
      <c r="AG241" s="50"/>
      <c r="AH241" s="15"/>
      <c r="AI241" s="16">
        <v>7</v>
      </c>
      <c r="AJ241" s="15"/>
      <c r="AK241" s="16"/>
      <c r="AL241" s="15"/>
      <c r="AM241" s="14"/>
      <c r="AN241" s="15"/>
      <c r="AO241" s="14"/>
      <c r="AP241" s="15"/>
      <c r="AQ241" s="50"/>
      <c r="AR241" s="23"/>
      <c r="AS241" s="200">
        <v>15</v>
      </c>
      <c r="AT241" s="23"/>
      <c r="AU241" s="14"/>
      <c r="AV241" s="23"/>
      <c r="AW241" s="14"/>
      <c r="AX241" s="23"/>
      <c r="AY241" s="14"/>
      <c r="AZ241" s="23"/>
      <c r="BA241" s="113">
        <f>IF(SUM(AF241:AZ241)=0,0,SUM(AF241:AZ241))</f>
        <v>22</v>
      </c>
    </row>
    <row r="242" spans="1:53" x14ac:dyDescent="0.25">
      <c r="A242" s="65">
        <f>IF(Z242=0,"",RANK(Z242,Z$223:Z$261))</f>
        <v>19</v>
      </c>
      <c r="B242" s="125" t="s">
        <v>437</v>
      </c>
      <c r="C242" s="50">
        <v>10.6</v>
      </c>
      <c r="D242" s="258" t="s">
        <v>46</v>
      </c>
      <c r="E242" s="23"/>
      <c r="F242" s="50"/>
      <c r="G242" s="15"/>
      <c r="H242" s="16"/>
      <c r="I242" s="15"/>
      <c r="J242" s="16"/>
      <c r="K242" s="15"/>
      <c r="L242" s="14"/>
      <c r="M242" s="15"/>
      <c r="N242" s="14"/>
      <c r="O242" s="183"/>
      <c r="P242" s="208"/>
      <c r="Q242" s="23"/>
      <c r="R242" s="14"/>
      <c r="S242" s="23"/>
      <c r="T242" s="200">
        <v>15</v>
      </c>
      <c r="U242" s="23">
        <v>5</v>
      </c>
      <c r="V242" s="14"/>
      <c r="W242" s="23"/>
      <c r="X242" s="14"/>
      <c r="Y242" s="23"/>
      <c r="Z242" s="113">
        <f>IF(SUM(E242:Y242)=0,0,SUM(E242:Y242))</f>
        <v>20</v>
      </c>
      <c r="AA242" s="69"/>
      <c r="AB242" s="65">
        <f>IF(BA242=0,"",RANK(BA242,BA$223:BA$261))</f>
        <v>20</v>
      </c>
      <c r="AC242" s="125" t="s">
        <v>384</v>
      </c>
      <c r="AD242" s="50">
        <v>25.8</v>
      </c>
      <c r="AE242" s="258" t="s">
        <v>45</v>
      </c>
      <c r="AF242" s="23"/>
      <c r="AG242" s="50"/>
      <c r="AH242" s="15"/>
      <c r="AI242" s="16"/>
      <c r="AJ242" s="15"/>
      <c r="AK242" s="16"/>
      <c r="AL242" s="15"/>
      <c r="AM242" s="14">
        <v>8</v>
      </c>
      <c r="AN242" s="15"/>
      <c r="AO242" s="14"/>
      <c r="AP242" s="15"/>
      <c r="AQ242" s="50"/>
      <c r="AR242" s="23"/>
      <c r="AS242" s="14"/>
      <c r="AT242" s="23"/>
      <c r="AU242" s="14">
        <v>7</v>
      </c>
      <c r="AV242" s="23"/>
      <c r="AW242" s="14">
        <v>6</v>
      </c>
      <c r="AX242" s="23"/>
      <c r="AY242" s="14"/>
      <c r="AZ242" s="23"/>
      <c r="BA242" s="113">
        <f>IF(SUM(AF242:AZ242)=0,0,SUM(AF242:AZ242))</f>
        <v>21</v>
      </c>
    </row>
    <row r="243" spans="1:53" x14ac:dyDescent="0.25">
      <c r="A243" s="65">
        <f>IF(Z243=0,"",RANK(Z243,Z$223:Z$261))</f>
        <v>21</v>
      </c>
      <c r="B243" s="125" t="s">
        <v>138</v>
      </c>
      <c r="C243" s="187">
        <v>25.1</v>
      </c>
      <c r="D243" s="258" t="s">
        <v>48</v>
      </c>
      <c r="E243" s="23"/>
      <c r="F243" s="50"/>
      <c r="G243" s="15"/>
      <c r="H243" s="16"/>
      <c r="I243" s="15"/>
      <c r="J243" s="16"/>
      <c r="K243" s="15"/>
      <c r="L243" s="200">
        <v>15</v>
      </c>
      <c r="M243" s="15"/>
      <c r="N243" s="14">
        <v>4</v>
      </c>
      <c r="O243" s="183"/>
      <c r="P243" s="208"/>
      <c r="Q243" s="23"/>
      <c r="R243" s="14"/>
      <c r="S243" s="23"/>
      <c r="T243" s="14"/>
      <c r="U243" s="23"/>
      <c r="V243" s="14"/>
      <c r="W243" s="23"/>
      <c r="X243" s="14"/>
      <c r="Y243" s="23"/>
      <c r="Z243" s="113">
        <f>IF(SUM(E243:Y243)=0,0,SUM(E243:Y243))</f>
        <v>19</v>
      </c>
      <c r="AA243" s="69"/>
      <c r="AB243" s="65">
        <f>IF(BA243=0,"",RANK(BA243,BA$223:BA$261))</f>
        <v>21</v>
      </c>
      <c r="AC243" s="125" t="s">
        <v>295</v>
      </c>
      <c r="AD243" s="50">
        <v>24.1</v>
      </c>
      <c r="AE243" s="258" t="s">
        <v>7</v>
      </c>
      <c r="AF243" s="23"/>
      <c r="AG243" s="50"/>
      <c r="AH243" s="15"/>
      <c r="AI243" s="16">
        <v>7</v>
      </c>
      <c r="AJ243" s="15"/>
      <c r="AK243" s="16"/>
      <c r="AL243" s="15"/>
      <c r="AM243" s="14"/>
      <c r="AN243" s="15">
        <v>10</v>
      </c>
      <c r="AO243" s="14"/>
      <c r="AP243" s="15"/>
      <c r="AQ243" s="50"/>
      <c r="AR243" s="23">
        <v>3</v>
      </c>
      <c r="AS243" s="14"/>
      <c r="AT243" s="23"/>
      <c r="AU243" s="14"/>
      <c r="AV243" s="23"/>
      <c r="AW243" s="14"/>
      <c r="AX243" s="23"/>
      <c r="AY243" s="14"/>
      <c r="AZ243" s="23"/>
      <c r="BA243" s="113">
        <f>IF(SUM(AF243:AZ243)=0,0,SUM(AF243:AZ243))</f>
        <v>20</v>
      </c>
    </row>
    <row r="244" spans="1:53" x14ac:dyDescent="0.25">
      <c r="A244" s="65">
        <f>IF(Z244=0,"",RANK(Z244,Z$223:Z$261))</f>
        <v>22</v>
      </c>
      <c r="B244" s="125" t="s">
        <v>357</v>
      </c>
      <c r="C244" s="50">
        <v>15.4</v>
      </c>
      <c r="D244" s="258" t="s">
        <v>43</v>
      </c>
      <c r="E244" s="23"/>
      <c r="F244" s="50"/>
      <c r="G244" s="15"/>
      <c r="H244" s="16"/>
      <c r="I244" s="15"/>
      <c r="J244" s="195">
        <v>14</v>
      </c>
      <c r="K244" s="15"/>
      <c r="L244" s="14">
        <v>4</v>
      </c>
      <c r="M244" s="15"/>
      <c r="N244" s="14"/>
      <c r="O244" s="183"/>
      <c r="P244" s="208"/>
      <c r="Q244" s="23"/>
      <c r="R244" s="14"/>
      <c r="S244" s="23"/>
      <c r="T244" s="14"/>
      <c r="U244" s="23"/>
      <c r="V244" s="14"/>
      <c r="W244" s="23"/>
      <c r="X244" s="14"/>
      <c r="Y244" s="23"/>
      <c r="Z244" s="113">
        <f>IF(SUM(E244:Y244)=0,0,SUM(E244:Y244))</f>
        <v>18</v>
      </c>
      <c r="AA244" s="69"/>
      <c r="AB244" s="65">
        <f>IF(BA244=0,"",RANK(BA244,BA$223:BA$261))</f>
        <v>21</v>
      </c>
      <c r="AC244" s="125" t="s">
        <v>138</v>
      </c>
      <c r="AD244" s="187">
        <v>25.1</v>
      </c>
      <c r="AE244" s="258" t="s">
        <v>48</v>
      </c>
      <c r="AF244" s="23"/>
      <c r="AG244" s="50"/>
      <c r="AH244" s="15"/>
      <c r="AI244" s="16"/>
      <c r="AJ244" s="15"/>
      <c r="AK244" s="16"/>
      <c r="AL244" s="15"/>
      <c r="AM244" s="14">
        <v>10</v>
      </c>
      <c r="AN244" s="15">
        <v>2</v>
      </c>
      <c r="AO244" s="14">
        <v>8</v>
      </c>
      <c r="AP244" s="15"/>
      <c r="AQ244" s="50"/>
      <c r="AR244" s="23"/>
      <c r="AS244" s="14"/>
      <c r="AT244" s="23"/>
      <c r="AU244" s="14"/>
      <c r="AV244" s="23"/>
      <c r="AW244" s="14"/>
      <c r="AX244" s="23"/>
      <c r="AY244" s="14"/>
      <c r="AZ244" s="23"/>
      <c r="BA244" s="113">
        <f>IF(SUM(AF244:AZ244)=0,0,SUM(AF244:AZ244))</f>
        <v>20</v>
      </c>
    </row>
    <row r="245" spans="1:53" x14ac:dyDescent="0.25">
      <c r="A245" s="65">
        <f>IF(Z245=0,"",RANK(Z245,Z$223:Z$261))</f>
        <v>23</v>
      </c>
      <c r="B245" s="125" t="s">
        <v>295</v>
      </c>
      <c r="C245" s="50">
        <v>24.1</v>
      </c>
      <c r="D245" s="258" t="s">
        <v>7</v>
      </c>
      <c r="E245" s="23"/>
      <c r="F245" s="50"/>
      <c r="G245" s="15"/>
      <c r="H245" s="16">
        <v>6</v>
      </c>
      <c r="I245" s="15"/>
      <c r="J245" s="16"/>
      <c r="K245" s="15"/>
      <c r="L245" s="14"/>
      <c r="M245" s="15">
        <v>6</v>
      </c>
      <c r="N245" s="14"/>
      <c r="O245" s="183"/>
      <c r="P245" s="208"/>
      <c r="Q245" s="23">
        <v>3</v>
      </c>
      <c r="R245" s="14"/>
      <c r="S245" s="23"/>
      <c r="T245" s="14"/>
      <c r="U245" s="23"/>
      <c r="V245" s="14"/>
      <c r="W245" s="23"/>
      <c r="X245" s="14"/>
      <c r="Y245" s="23"/>
      <c r="Z245" s="113">
        <f>IF(SUM(E245:Y245)=0,0,SUM(E245:Y245))</f>
        <v>15</v>
      </c>
      <c r="AA245" s="69"/>
      <c r="AB245" s="65">
        <f>IF(BA245=0,"",RANK(BA245,BA$223:BA$261))</f>
        <v>23</v>
      </c>
      <c r="AC245" s="125" t="s">
        <v>105</v>
      </c>
      <c r="AD245" s="50">
        <v>23.4</v>
      </c>
      <c r="AE245" s="258" t="s">
        <v>106</v>
      </c>
      <c r="AF245" s="23"/>
      <c r="AG245" s="50">
        <v>2</v>
      </c>
      <c r="AH245" s="15"/>
      <c r="AI245" s="16"/>
      <c r="AJ245" s="15">
        <v>10</v>
      </c>
      <c r="AK245" s="16"/>
      <c r="AL245" s="15"/>
      <c r="AM245" s="14"/>
      <c r="AN245" s="15"/>
      <c r="AO245" s="14"/>
      <c r="AP245" s="15"/>
      <c r="AQ245" s="50">
        <v>7</v>
      </c>
      <c r="AR245" s="23"/>
      <c r="AS245" s="14"/>
      <c r="AT245" s="23"/>
      <c r="AU245" s="14"/>
      <c r="AV245" s="23"/>
      <c r="AW245" s="14"/>
      <c r="AX245" s="23"/>
      <c r="AY245" s="14"/>
      <c r="AZ245" s="23"/>
      <c r="BA245" s="113">
        <f>IF(SUM(AF245:AZ245)=0,0,SUM(AF245:AZ245))</f>
        <v>19</v>
      </c>
    </row>
    <row r="246" spans="1:53" x14ac:dyDescent="0.25">
      <c r="A246" s="65">
        <f>IF(Z246=0,"",RANK(Z246,Z$223:Z$261))</f>
        <v>23</v>
      </c>
      <c r="B246" s="125" t="s">
        <v>307</v>
      </c>
      <c r="C246" s="50">
        <v>23.3</v>
      </c>
      <c r="D246" s="258" t="s">
        <v>49</v>
      </c>
      <c r="E246" s="23"/>
      <c r="F246" s="50"/>
      <c r="G246" s="15"/>
      <c r="H246" s="16">
        <v>6</v>
      </c>
      <c r="I246" s="15"/>
      <c r="J246" s="16">
        <v>1</v>
      </c>
      <c r="K246" s="15"/>
      <c r="L246" s="14">
        <v>8</v>
      </c>
      <c r="M246" s="15"/>
      <c r="N246" s="14"/>
      <c r="O246" s="183"/>
      <c r="P246" s="208"/>
      <c r="Q246" s="23"/>
      <c r="R246" s="14"/>
      <c r="S246" s="23"/>
      <c r="T246" s="14"/>
      <c r="U246" s="23"/>
      <c r="V246" s="14"/>
      <c r="W246" s="23"/>
      <c r="X246" s="14"/>
      <c r="Y246" s="23"/>
      <c r="Z246" s="113">
        <f>IF(SUM(E246:Y246)=0,0,SUM(E246:Y246))</f>
        <v>15</v>
      </c>
      <c r="AA246" s="69"/>
      <c r="AB246" s="65">
        <f>IF(BA246=0,"",RANK(BA246,BA$223:BA$261))</f>
        <v>24</v>
      </c>
      <c r="AC246" s="125" t="s">
        <v>437</v>
      </c>
      <c r="AD246" s="50">
        <v>10.6</v>
      </c>
      <c r="AE246" s="258" t="s">
        <v>46</v>
      </c>
      <c r="AF246" s="23"/>
      <c r="AG246" s="50"/>
      <c r="AH246" s="15"/>
      <c r="AI246" s="16"/>
      <c r="AJ246" s="15"/>
      <c r="AK246" s="16"/>
      <c r="AL246" s="15"/>
      <c r="AM246" s="14"/>
      <c r="AN246" s="15"/>
      <c r="AO246" s="14"/>
      <c r="AP246" s="15"/>
      <c r="AQ246" s="50"/>
      <c r="AR246" s="23"/>
      <c r="AS246" s="14"/>
      <c r="AT246" s="23"/>
      <c r="AU246" s="200">
        <v>15</v>
      </c>
      <c r="AV246" s="23">
        <v>3</v>
      </c>
      <c r="AW246" s="14"/>
      <c r="AX246" s="23"/>
      <c r="AY246" s="14"/>
      <c r="AZ246" s="23"/>
      <c r="BA246" s="113">
        <f>IF(SUM(AF246:AZ246)=0,0,SUM(AF246:AZ246))</f>
        <v>18</v>
      </c>
    </row>
    <row r="247" spans="1:53" ht="15" customHeight="1" x14ac:dyDescent="0.25">
      <c r="A247" s="65">
        <f>IF(Z247=0,"",RANK(Z247,Z$223:Z$261))</f>
        <v>23</v>
      </c>
      <c r="B247" s="125" t="s">
        <v>406</v>
      </c>
      <c r="C247" s="50">
        <v>19.8</v>
      </c>
      <c r="D247" s="258" t="s">
        <v>43</v>
      </c>
      <c r="E247" s="23"/>
      <c r="F247" s="50"/>
      <c r="G247" s="15"/>
      <c r="H247" s="16"/>
      <c r="I247" s="15"/>
      <c r="J247" s="16"/>
      <c r="K247" s="15"/>
      <c r="L247" s="14"/>
      <c r="M247" s="15"/>
      <c r="N247" s="188">
        <v>15</v>
      </c>
      <c r="O247" s="183"/>
      <c r="P247" s="208"/>
      <c r="Q247" s="23"/>
      <c r="R247" s="14"/>
      <c r="S247" s="23"/>
      <c r="T247" s="14"/>
      <c r="U247" s="23"/>
      <c r="V247" s="14"/>
      <c r="W247" s="23"/>
      <c r="X247" s="14"/>
      <c r="Y247" s="23"/>
      <c r="Z247" s="113">
        <f>IF(SUM(E247:Y247)=0,0,SUM(E247:Y247))</f>
        <v>15</v>
      </c>
      <c r="AA247" s="69"/>
      <c r="AB247" s="65">
        <f>IF(BA247=0,"",RANK(BA247,BA$223:BA$261))</f>
        <v>24</v>
      </c>
      <c r="AC247" s="125" t="s">
        <v>418</v>
      </c>
      <c r="AD247" s="50">
        <v>16.399999999999999</v>
      </c>
      <c r="AE247" s="258" t="s">
        <v>45</v>
      </c>
      <c r="AF247" s="23"/>
      <c r="AG247" s="50"/>
      <c r="AH247" s="15"/>
      <c r="AI247" s="16"/>
      <c r="AJ247" s="15"/>
      <c r="AK247" s="16"/>
      <c r="AL247" s="15"/>
      <c r="AM247" s="14"/>
      <c r="AN247" s="15"/>
      <c r="AO247" s="14"/>
      <c r="AP247" s="15">
        <v>6</v>
      </c>
      <c r="AQ247" s="50">
        <v>12</v>
      </c>
      <c r="AR247" s="23"/>
      <c r="AS247" s="14"/>
      <c r="AT247" s="23"/>
      <c r="AU247" s="14"/>
      <c r="AV247" s="23"/>
      <c r="AW247" s="14"/>
      <c r="AX247" s="23"/>
      <c r="AY247" s="14"/>
      <c r="AZ247" s="23"/>
      <c r="BA247" s="113">
        <f>IF(SUM(AF247:AZ247)=0,0,SUM(AF247:AZ247))</f>
        <v>18</v>
      </c>
    </row>
    <row r="248" spans="1:53" x14ac:dyDescent="0.25">
      <c r="A248" s="65">
        <f>IF(Z248=0,"",RANK(Z248,Z$223:Z$261))</f>
        <v>26</v>
      </c>
      <c r="B248" s="125" t="s">
        <v>366</v>
      </c>
      <c r="C248" s="50">
        <v>19.899999999999999</v>
      </c>
      <c r="D248" s="258" t="s">
        <v>21</v>
      </c>
      <c r="E248" s="23"/>
      <c r="F248" s="50"/>
      <c r="G248" s="15"/>
      <c r="H248" s="16"/>
      <c r="I248" s="15"/>
      <c r="J248" s="16"/>
      <c r="K248" s="15">
        <v>9</v>
      </c>
      <c r="L248" s="14"/>
      <c r="M248" s="15"/>
      <c r="N248" s="14">
        <v>3</v>
      </c>
      <c r="O248" s="183"/>
      <c r="P248" s="208"/>
      <c r="Q248" s="23"/>
      <c r="R248" s="14"/>
      <c r="S248" s="23"/>
      <c r="T248" s="14"/>
      <c r="U248" s="23">
        <v>2</v>
      </c>
      <c r="V248" s="14"/>
      <c r="W248" s="23"/>
      <c r="X248" s="14"/>
      <c r="Y248" s="23"/>
      <c r="Z248" s="113">
        <f>IF(SUM(E248:Y248)=0,0,SUM(E248:Y248))</f>
        <v>14</v>
      </c>
      <c r="AA248" s="69"/>
      <c r="AB248" s="65">
        <f>IF(BA248=0,"",RANK(BA248,BA$223:BA$261))</f>
        <v>26</v>
      </c>
      <c r="AC248" s="125" t="s">
        <v>294</v>
      </c>
      <c r="AD248" s="50">
        <v>25.3</v>
      </c>
      <c r="AE248" s="258" t="s">
        <v>58</v>
      </c>
      <c r="AF248" s="23"/>
      <c r="AG248" s="50"/>
      <c r="AH248" s="15"/>
      <c r="AI248" s="16">
        <v>8</v>
      </c>
      <c r="AJ248" s="15"/>
      <c r="AK248" s="16"/>
      <c r="AL248" s="15"/>
      <c r="AM248" s="14"/>
      <c r="AN248" s="15"/>
      <c r="AO248" s="14"/>
      <c r="AP248" s="15"/>
      <c r="AQ248" s="50"/>
      <c r="AR248" s="23"/>
      <c r="AS248" s="14">
        <v>8</v>
      </c>
      <c r="AT248" s="23"/>
      <c r="AU248" s="14"/>
      <c r="AV248" s="23"/>
      <c r="AW248" s="14"/>
      <c r="AX248" s="23"/>
      <c r="AY248" s="14"/>
      <c r="AZ248" s="23"/>
      <c r="BA248" s="113">
        <f>IF(SUM(AF248:AZ248)=0,0,SUM(AF248:AZ248))</f>
        <v>16</v>
      </c>
    </row>
    <row r="249" spans="1:53" x14ac:dyDescent="0.25">
      <c r="A249" s="65">
        <f>IF(Z249=0,"",RANK(Z249,Z$223:Z$261))</f>
        <v>27</v>
      </c>
      <c r="B249" s="125" t="s">
        <v>105</v>
      </c>
      <c r="C249" s="50">
        <v>23.4</v>
      </c>
      <c r="D249" s="258" t="s">
        <v>106</v>
      </c>
      <c r="E249" s="23"/>
      <c r="F249" s="50"/>
      <c r="G249" s="15"/>
      <c r="H249" s="16"/>
      <c r="I249" s="15">
        <v>7</v>
      </c>
      <c r="J249" s="16"/>
      <c r="K249" s="15"/>
      <c r="L249" s="14"/>
      <c r="M249" s="15"/>
      <c r="N249" s="14"/>
      <c r="O249" s="183"/>
      <c r="P249" s="208">
        <v>6</v>
      </c>
      <c r="Q249" s="23"/>
      <c r="R249" s="14"/>
      <c r="S249" s="23"/>
      <c r="T249" s="14"/>
      <c r="U249" s="23"/>
      <c r="V249" s="14"/>
      <c r="W249" s="23"/>
      <c r="X249" s="14"/>
      <c r="Y249" s="23"/>
      <c r="Z249" s="113">
        <f>IF(SUM(E249:Y249)=0,0,SUM(E249:Y249))</f>
        <v>13</v>
      </c>
      <c r="AA249" s="69"/>
      <c r="AB249" s="65">
        <f>IF(BA249=0,"",RANK(BA249,BA$223:BA$261))</f>
        <v>27</v>
      </c>
      <c r="AC249" s="125" t="s">
        <v>324</v>
      </c>
      <c r="AD249" s="50">
        <v>22.5</v>
      </c>
      <c r="AE249" s="258" t="s">
        <v>1</v>
      </c>
      <c r="AF249" s="23"/>
      <c r="AG249" s="50"/>
      <c r="AH249" s="15"/>
      <c r="AI249" s="16"/>
      <c r="AJ249" s="190">
        <v>15</v>
      </c>
      <c r="AK249" s="16"/>
      <c r="AL249" s="15"/>
      <c r="AM249" s="14"/>
      <c r="AN249" s="15"/>
      <c r="AO249" s="14"/>
      <c r="AP249" s="15"/>
      <c r="AQ249" s="50"/>
      <c r="AR249" s="23"/>
      <c r="AS249" s="14"/>
      <c r="AT249" s="23"/>
      <c r="AU249" s="14"/>
      <c r="AV249" s="23"/>
      <c r="AW249" s="14"/>
      <c r="AX249" s="23"/>
      <c r="AY249" s="14"/>
      <c r="AZ249" s="23"/>
      <c r="BA249" s="113">
        <f>IF(SUM(AF249:AZ249)=0,0,SUM(AF249:AZ249))</f>
        <v>15</v>
      </c>
    </row>
    <row r="250" spans="1:53" x14ac:dyDescent="0.25">
      <c r="A250" s="65">
        <f>IF(Z250=0,"",RANK(Z250,Z$223:Z$261))</f>
        <v>28</v>
      </c>
      <c r="B250" s="125" t="s">
        <v>441</v>
      </c>
      <c r="C250" s="50">
        <v>23.8</v>
      </c>
      <c r="D250" s="258" t="s">
        <v>7</v>
      </c>
      <c r="E250" s="23"/>
      <c r="F250" s="50"/>
      <c r="G250" s="15"/>
      <c r="H250" s="16"/>
      <c r="I250" s="15"/>
      <c r="J250" s="16"/>
      <c r="K250" s="15"/>
      <c r="L250" s="14"/>
      <c r="M250" s="15"/>
      <c r="N250" s="14"/>
      <c r="O250" s="183"/>
      <c r="P250" s="208"/>
      <c r="Q250" s="23"/>
      <c r="R250" s="14"/>
      <c r="S250" s="23"/>
      <c r="T250" s="14"/>
      <c r="U250" s="187">
        <v>10</v>
      </c>
      <c r="V250" s="14">
        <v>2</v>
      </c>
      <c r="W250" s="23"/>
      <c r="X250" s="14"/>
      <c r="Y250" s="23"/>
      <c r="Z250" s="113">
        <f>IF(SUM(E250:Y250)=0,0,SUM(E250:Y250))</f>
        <v>12</v>
      </c>
      <c r="AA250" s="69"/>
      <c r="AB250" s="65">
        <f>IF(BA250=0,"",RANK(BA250,BA$223:BA$261))</f>
        <v>28</v>
      </c>
      <c r="AC250" s="125" t="s">
        <v>366</v>
      </c>
      <c r="AD250" s="50">
        <v>20.399999999999999</v>
      </c>
      <c r="AE250" s="258" t="s">
        <v>21</v>
      </c>
      <c r="AF250" s="23"/>
      <c r="AG250" s="50"/>
      <c r="AH250" s="15"/>
      <c r="AI250" s="16"/>
      <c r="AJ250" s="15"/>
      <c r="AK250" s="16"/>
      <c r="AL250" s="15">
        <v>6</v>
      </c>
      <c r="AM250" s="14"/>
      <c r="AN250" s="15"/>
      <c r="AO250" s="14">
        <v>8</v>
      </c>
      <c r="AP250" s="15"/>
      <c r="AQ250" s="50"/>
      <c r="AR250" s="23"/>
      <c r="AS250" s="14"/>
      <c r="AT250" s="23"/>
      <c r="AU250" s="14"/>
      <c r="AV250" s="23"/>
      <c r="AW250" s="14"/>
      <c r="AX250" s="23"/>
      <c r="AY250" s="14"/>
      <c r="AZ250" s="23"/>
      <c r="BA250" s="113">
        <f>IF(SUM(AF250:AZ250)=0,0,SUM(AF250:AZ250))</f>
        <v>14</v>
      </c>
    </row>
    <row r="251" spans="1:53" x14ac:dyDescent="0.25">
      <c r="A251" s="65">
        <f>IF(Z251=0,"",RANK(Z251,Z$223:Z$261))</f>
        <v>28</v>
      </c>
      <c r="B251" s="125" t="s">
        <v>404</v>
      </c>
      <c r="C251" s="50">
        <v>15.8</v>
      </c>
      <c r="D251" s="258" t="s">
        <v>21</v>
      </c>
      <c r="E251" s="23"/>
      <c r="F251" s="50"/>
      <c r="G251" s="15"/>
      <c r="H251" s="16"/>
      <c r="I251" s="15"/>
      <c r="J251" s="16"/>
      <c r="K251" s="15"/>
      <c r="L251" s="14"/>
      <c r="M251" s="15">
        <v>12</v>
      </c>
      <c r="N251" s="14"/>
      <c r="O251" s="183"/>
      <c r="P251" s="208"/>
      <c r="Q251" s="23"/>
      <c r="R251" s="14"/>
      <c r="S251" s="23"/>
      <c r="T251" s="14"/>
      <c r="U251" s="23"/>
      <c r="V251" s="14"/>
      <c r="W251" s="23"/>
      <c r="X251" s="14"/>
      <c r="Y251" s="23"/>
      <c r="Z251" s="113">
        <f>IF(SUM(E251:Y251)=0,0,SUM(E251:Y251))</f>
        <v>12</v>
      </c>
      <c r="AA251" s="69"/>
      <c r="AB251" s="65">
        <f>IF(BA251=0,"",RANK(BA251,BA$223:BA$261))</f>
        <v>29</v>
      </c>
      <c r="AC251" s="125" t="s">
        <v>404</v>
      </c>
      <c r="AD251" s="50">
        <v>15.8</v>
      </c>
      <c r="AE251" s="258" t="s">
        <v>21</v>
      </c>
      <c r="AF251" s="23"/>
      <c r="AG251" s="50"/>
      <c r="AH251" s="15"/>
      <c r="AI251" s="16"/>
      <c r="AJ251" s="15"/>
      <c r="AK251" s="16"/>
      <c r="AL251" s="15"/>
      <c r="AM251" s="14"/>
      <c r="AN251" s="15">
        <v>12</v>
      </c>
      <c r="AO251" s="14"/>
      <c r="AP251" s="15"/>
      <c r="AQ251" s="50"/>
      <c r="AR251" s="23"/>
      <c r="AS251" s="14"/>
      <c r="AT251" s="23"/>
      <c r="AU251" s="14"/>
      <c r="AV251" s="23"/>
      <c r="AW251" s="14"/>
      <c r="AX251" s="23"/>
      <c r="AY251" s="14"/>
      <c r="AZ251" s="23"/>
      <c r="BA251" s="113">
        <f>IF(SUM(AF251:AZ251)=0,0,SUM(AF251:AZ251))</f>
        <v>12</v>
      </c>
    </row>
    <row r="252" spans="1:53" x14ac:dyDescent="0.25">
      <c r="A252" s="65">
        <f>IF(Z252=0,"",RANK(Z252,Z$223:Z$261))</f>
        <v>30</v>
      </c>
      <c r="B252" s="125" t="s">
        <v>294</v>
      </c>
      <c r="C252" s="50">
        <v>25.3</v>
      </c>
      <c r="D252" s="258" t="s">
        <v>58</v>
      </c>
      <c r="E252" s="23"/>
      <c r="F252" s="50"/>
      <c r="G252" s="15"/>
      <c r="H252" s="16">
        <v>6</v>
      </c>
      <c r="I252" s="15"/>
      <c r="J252" s="16"/>
      <c r="K252" s="15"/>
      <c r="L252" s="14"/>
      <c r="M252" s="15"/>
      <c r="N252" s="14"/>
      <c r="O252" s="183"/>
      <c r="P252" s="208"/>
      <c r="Q252" s="23"/>
      <c r="R252" s="14">
        <v>5</v>
      </c>
      <c r="S252" s="23"/>
      <c r="T252" s="14"/>
      <c r="U252" s="23"/>
      <c r="V252" s="14"/>
      <c r="W252" s="23"/>
      <c r="X252" s="14"/>
      <c r="Y252" s="23"/>
      <c r="Z252" s="113">
        <f>IF(SUM(E252:Y252)=0,0,SUM(E252:Y252))</f>
        <v>11</v>
      </c>
      <c r="AA252" s="69"/>
      <c r="AB252" s="65">
        <f>IF(BA252=0,"",RANK(BA252,BA$223:BA$261))</f>
        <v>29</v>
      </c>
      <c r="AC252" s="125" t="s">
        <v>116</v>
      </c>
      <c r="AD252" s="50">
        <v>20.399999999999999</v>
      </c>
      <c r="AE252" s="258" t="s">
        <v>21</v>
      </c>
      <c r="AF252" s="23"/>
      <c r="AG252" s="50">
        <v>9</v>
      </c>
      <c r="AH252" s="15"/>
      <c r="AI252" s="16"/>
      <c r="AJ252" s="15"/>
      <c r="AK252" s="16"/>
      <c r="AL252" s="15"/>
      <c r="AM252" s="14"/>
      <c r="AN252" s="15"/>
      <c r="AO252" s="14"/>
      <c r="AP252" s="15"/>
      <c r="AQ252" s="50"/>
      <c r="AR252" s="23"/>
      <c r="AS252" s="14"/>
      <c r="AT252" s="23"/>
      <c r="AU252" s="14">
        <v>3</v>
      </c>
      <c r="AV252" s="23"/>
      <c r="AW252" s="14"/>
      <c r="AX252" s="23"/>
      <c r="AY252" s="14"/>
      <c r="AZ252" s="23"/>
      <c r="BA252" s="113">
        <f>IF(SUM(AF252:AZ252)=0,0,SUM(AF252:AZ252))</f>
        <v>12</v>
      </c>
    </row>
    <row r="253" spans="1:53" x14ac:dyDescent="0.25">
      <c r="A253" s="65">
        <f>IF(Z253=0,"",RANK(Z253,Z$223:Z$261))</f>
        <v>30</v>
      </c>
      <c r="B253" s="125" t="s">
        <v>398</v>
      </c>
      <c r="C253" s="50">
        <v>25</v>
      </c>
      <c r="D253" s="258" t="s">
        <v>32</v>
      </c>
      <c r="E253" s="23"/>
      <c r="F253" s="50"/>
      <c r="G253" s="15"/>
      <c r="H253" s="16"/>
      <c r="I253" s="15"/>
      <c r="J253" s="16"/>
      <c r="K253" s="15"/>
      <c r="L253" s="14"/>
      <c r="M253" s="15">
        <v>1</v>
      </c>
      <c r="N253" s="14"/>
      <c r="O253" s="183"/>
      <c r="P253" s="216">
        <v>10</v>
      </c>
      <c r="Q253" s="23"/>
      <c r="R253" s="14"/>
      <c r="S253" s="23"/>
      <c r="T253" s="14"/>
      <c r="U253" s="23"/>
      <c r="V253" s="14"/>
      <c r="W253" s="23"/>
      <c r="X253" s="14"/>
      <c r="Y253" s="23"/>
      <c r="Z253" s="113">
        <f>IF(SUM(E253:Y253)=0,0,SUM(E253:Y253))</f>
        <v>11</v>
      </c>
      <c r="AA253" s="69"/>
      <c r="AB253" s="65">
        <f>IF(BA253=0,"",RANK(BA253,BA$223:BA$261))</f>
        <v>31</v>
      </c>
      <c r="AC253" s="125" t="s">
        <v>406</v>
      </c>
      <c r="AD253" s="50">
        <v>19.8</v>
      </c>
      <c r="AE253" s="258" t="s">
        <v>43</v>
      </c>
      <c r="AF253" s="23"/>
      <c r="AG253" s="50"/>
      <c r="AH253" s="15"/>
      <c r="AI253" s="16"/>
      <c r="AJ253" s="15"/>
      <c r="AK253" s="16"/>
      <c r="AL253" s="15"/>
      <c r="AM253" s="14"/>
      <c r="AN253" s="15"/>
      <c r="AO253" s="14">
        <v>10</v>
      </c>
      <c r="AP253" s="15"/>
      <c r="AQ253" s="50"/>
      <c r="AR253" s="23"/>
      <c r="AS253" s="14"/>
      <c r="AT253" s="23"/>
      <c r="AU253" s="14"/>
      <c r="AV253" s="23"/>
      <c r="AW253" s="14"/>
      <c r="AX253" s="23"/>
      <c r="AY253" s="14"/>
      <c r="AZ253" s="23"/>
      <c r="BA253" s="113">
        <f>IF(SUM(AF253:AZ253)=0,0,SUM(AF253:AZ253))</f>
        <v>10</v>
      </c>
    </row>
    <row r="254" spans="1:53" x14ac:dyDescent="0.25">
      <c r="A254" s="65">
        <f>IF(Z254=0,"",RANK(Z254,Z$223:Z$261))</f>
        <v>32</v>
      </c>
      <c r="B254" s="125" t="s">
        <v>324</v>
      </c>
      <c r="C254" s="50">
        <v>22.5</v>
      </c>
      <c r="D254" s="258" t="s">
        <v>1</v>
      </c>
      <c r="E254" s="23"/>
      <c r="F254" s="50"/>
      <c r="G254" s="15"/>
      <c r="H254" s="16"/>
      <c r="I254" s="15">
        <v>10</v>
      </c>
      <c r="J254" s="16"/>
      <c r="K254" s="15"/>
      <c r="L254" s="14"/>
      <c r="M254" s="15"/>
      <c r="N254" s="14"/>
      <c r="O254" s="183"/>
      <c r="P254" s="208"/>
      <c r="Q254" s="23"/>
      <c r="R254" s="14"/>
      <c r="S254" s="23"/>
      <c r="T254" s="14"/>
      <c r="U254" s="23"/>
      <c r="V254" s="14"/>
      <c r="W254" s="23"/>
      <c r="X254" s="14"/>
      <c r="Y254" s="23"/>
      <c r="Z254" s="113">
        <f>IF(SUM(E254:Y254)=0,0,SUM(E254:Y254))</f>
        <v>10</v>
      </c>
      <c r="AA254" s="69"/>
      <c r="AB254" s="65">
        <f>IF(BA254=0,"",RANK(BA254,BA$223:BA$261))</f>
        <v>32</v>
      </c>
      <c r="AC254" s="125" t="s">
        <v>442</v>
      </c>
      <c r="AD254" s="50">
        <v>25.9</v>
      </c>
      <c r="AE254" s="258" t="s">
        <v>21</v>
      </c>
      <c r="AF254" s="23"/>
      <c r="AG254" s="50"/>
      <c r="AH254" s="15"/>
      <c r="AI254" s="16"/>
      <c r="AJ254" s="15"/>
      <c r="AK254" s="16"/>
      <c r="AL254" s="15"/>
      <c r="AM254" s="14"/>
      <c r="AN254" s="15"/>
      <c r="AO254" s="14"/>
      <c r="AP254" s="15"/>
      <c r="AQ254" s="50"/>
      <c r="AR254" s="23"/>
      <c r="AS254" s="14"/>
      <c r="AT254" s="23"/>
      <c r="AU254" s="14"/>
      <c r="AV254" s="23">
        <v>7</v>
      </c>
      <c r="AW254" s="14"/>
      <c r="AX254" s="23"/>
      <c r="AY254" s="14"/>
      <c r="AZ254" s="23"/>
      <c r="BA254" s="113">
        <f>IF(SUM(AF254:AZ254)=0,0,SUM(AF254:AZ254))</f>
        <v>7</v>
      </c>
    </row>
    <row r="255" spans="1:53" x14ac:dyDescent="0.25">
      <c r="A255" s="65">
        <f>IF(Z255=0,"",RANK(Z255,Z$223:Z$261))</f>
        <v>32</v>
      </c>
      <c r="B255" s="125" t="s">
        <v>292</v>
      </c>
      <c r="C255" s="50">
        <v>11.5</v>
      </c>
      <c r="D255" s="258" t="s">
        <v>58</v>
      </c>
      <c r="E255" s="23"/>
      <c r="F255" s="50"/>
      <c r="G255" s="15"/>
      <c r="H255" s="16">
        <v>10</v>
      </c>
      <c r="I255" s="15"/>
      <c r="J255" s="16"/>
      <c r="K255" s="15"/>
      <c r="L255" s="14"/>
      <c r="M255" s="15"/>
      <c r="N255" s="14"/>
      <c r="O255" s="183"/>
      <c r="P255" s="208"/>
      <c r="Q255" s="23"/>
      <c r="R255" s="14"/>
      <c r="S255" s="23"/>
      <c r="T255" s="14"/>
      <c r="U255" s="23"/>
      <c r="V255" s="14"/>
      <c r="W255" s="23"/>
      <c r="X255" s="14"/>
      <c r="Y255" s="23"/>
      <c r="Z255" s="113">
        <f>IF(SUM(E255:Y255)=0,0,SUM(E255:Y255))</f>
        <v>10</v>
      </c>
      <c r="AA255" s="69"/>
      <c r="AB255" s="65">
        <f>IF(BA255=0,"",RANK(BA255,BA$223:BA$261))</f>
        <v>33</v>
      </c>
      <c r="AC255" s="125" t="s">
        <v>374</v>
      </c>
      <c r="AD255" s="50">
        <v>25.5</v>
      </c>
      <c r="AE255" s="258" t="s">
        <v>22</v>
      </c>
      <c r="AF255" s="23"/>
      <c r="AG255" s="50"/>
      <c r="AH255" s="15"/>
      <c r="AI255" s="16"/>
      <c r="AJ255" s="15"/>
      <c r="AK255" s="16"/>
      <c r="AL255" s="15">
        <v>6</v>
      </c>
      <c r="AM255" s="14"/>
      <c r="AN255" s="15"/>
      <c r="AO255" s="14"/>
      <c r="AP255" s="15"/>
      <c r="AQ255" s="50"/>
      <c r="AR255" s="23"/>
      <c r="AS255" s="14"/>
      <c r="AT255" s="23"/>
      <c r="AU255" s="14"/>
      <c r="AV255" s="23"/>
      <c r="AW255" s="14"/>
      <c r="AX255" s="23"/>
      <c r="AY255" s="14"/>
      <c r="AZ255" s="23"/>
      <c r="BA255" s="113">
        <f>IF(SUM(AF255:AZ255)=0,0,SUM(AF255:AZ255))</f>
        <v>6</v>
      </c>
    </row>
    <row r="256" spans="1:53" x14ac:dyDescent="0.25">
      <c r="A256" s="65">
        <f>IF(Z256=0,"",RANK(Z256,Z$223:Z$261))</f>
        <v>34</v>
      </c>
      <c r="B256" s="125" t="s">
        <v>442</v>
      </c>
      <c r="C256" s="50">
        <v>25.9</v>
      </c>
      <c r="D256" s="258" t="s">
        <v>21</v>
      </c>
      <c r="E256" s="23"/>
      <c r="F256" s="50"/>
      <c r="G256" s="15"/>
      <c r="H256" s="16"/>
      <c r="I256" s="15"/>
      <c r="J256" s="16"/>
      <c r="K256" s="15"/>
      <c r="L256" s="14"/>
      <c r="M256" s="15"/>
      <c r="N256" s="14"/>
      <c r="O256" s="183"/>
      <c r="P256" s="208"/>
      <c r="Q256" s="23"/>
      <c r="R256" s="14"/>
      <c r="S256" s="23"/>
      <c r="T256" s="14"/>
      <c r="U256" s="23">
        <v>9</v>
      </c>
      <c r="V256" s="14"/>
      <c r="W256" s="23"/>
      <c r="X256" s="14"/>
      <c r="Y256" s="23"/>
      <c r="Z256" s="113">
        <f>IF(SUM(E256:Y256)=0,0,SUM(E256:Y256))</f>
        <v>9</v>
      </c>
      <c r="AA256" s="69"/>
      <c r="AB256" s="65">
        <f>IF(BA256=0,"",RANK(BA256,BA$223:BA$261))</f>
        <v>33</v>
      </c>
      <c r="AC256" s="125" t="s">
        <v>398</v>
      </c>
      <c r="AD256" s="50">
        <v>25.6</v>
      </c>
      <c r="AE256" s="258" t="s">
        <v>32</v>
      </c>
      <c r="AF256" s="23"/>
      <c r="AG256" s="50"/>
      <c r="AH256" s="15"/>
      <c r="AI256" s="16"/>
      <c r="AJ256" s="15"/>
      <c r="AK256" s="16"/>
      <c r="AL256" s="15"/>
      <c r="AM256" s="14"/>
      <c r="AN256" s="15">
        <v>2</v>
      </c>
      <c r="AO256" s="14"/>
      <c r="AP256" s="15"/>
      <c r="AQ256" s="50">
        <v>4</v>
      </c>
      <c r="AR256" s="23"/>
      <c r="AS256" s="14"/>
      <c r="AT256" s="23"/>
      <c r="AU256" s="14"/>
      <c r="AV256" s="23"/>
      <c r="AW256" s="14"/>
      <c r="AX256" s="23"/>
      <c r="AY256" s="14"/>
      <c r="AZ256" s="23"/>
      <c r="BA256" s="113">
        <f>IF(SUM(AF256:AZ256)=0,0,SUM(AF256:AZ256))</f>
        <v>6</v>
      </c>
    </row>
    <row r="257" spans="1:53" x14ac:dyDescent="0.25">
      <c r="A257" s="65">
        <f>IF(Z257=0,"",RANK(Z257,Z$223:Z$261))</f>
        <v>34</v>
      </c>
      <c r="B257" s="125" t="s">
        <v>384</v>
      </c>
      <c r="C257" s="50">
        <v>25.8</v>
      </c>
      <c r="D257" s="258" t="s">
        <v>45</v>
      </c>
      <c r="E257" s="23"/>
      <c r="F257" s="50"/>
      <c r="G257" s="15"/>
      <c r="H257" s="16"/>
      <c r="I257" s="15"/>
      <c r="J257" s="16"/>
      <c r="K257" s="15"/>
      <c r="L257" s="14">
        <v>2</v>
      </c>
      <c r="M257" s="15"/>
      <c r="N257" s="14"/>
      <c r="O257" s="183"/>
      <c r="P257" s="208"/>
      <c r="Q257" s="23"/>
      <c r="R257" s="14"/>
      <c r="S257" s="23"/>
      <c r="T257" s="14">
        <v>4</v>
      </c>
      <c r="U257" s="23"/>
      <c r="V257" s="14">
        <v>3</v>
      </c>
      <c r="W257" s="23"/>
      <c r="X257" s="14"/>
      <c r="Y257" s="23"/>
      <c r="Z257" s="113">
        <f>IF(SUM(E257:Y257)=0,0,SUM(E257:Y257))</f>
        <v>9</v>
      </c>
      <c r="AA257" s="69"/>
      <c r="AB257" s="65">
        <f>IF(BA257=0,"",RANK(BA257,BA$223:BA$261))</f>
        <v>35</v>
      </c>
      <c r="AC257" s="125" t="s">
        <v>357</v>
      </c>
      <c r="AD257" s="50">
        <v>15.4</v>
      </c>
      <c r="AE257" s="258" t="s">
        <v>43</v>
      </c>
      <c r="AF257" s="23"/>
      <c r="AG257" s="50"/>
      <c r="AH257" s="15"/>
      <c r="AI257" s="16"/>
      <c r="AJ257" s="15"/>
      <c r="AK257" s="16">
        <v>5</v>
      </c>
      <c r="AL257" s="15"/>
      <c r="AM257" s="14"/>
      <c r="AN257" s="15"/>
      <c r="AO257" s="14"/>
      <c r="AP257" s="15"/>
      <c r="AQ257" s="50"/>
      <c r="AR257" s="23"/>
      <c r="AS257" s="14"/>
      <c r="AT257" s="23"/>
      <c r="AU257" s="14"/>
      <c r="AV257" s="23"/>
      <c r="AW257" s="14"/>
      <c r="AX257" s="23"/>
      <c r="AY257" s="14"/>
      <c r="AZ257" s="23"/>
      <c r="BA257" s="113">
        <f>IF(SUM(AF257:AZ257)=0,0,SUM(AF257:AZ257))</f>
        <v>5</v>
      </c>
    </row>
    <row r="258" spans="1:53" x14ac:dyDescent="0.25">
      <c r="A258" s="65">
        <f>IF(Z258=0,"",RANK(Z258,Z$223:Z$261))</f>
        <v>36</v>
      </c>
      <c r="B258" s="125" t="s">
        <v>374</v>
      </c>
      <c r="C258" s="50">
        <v>25.5</v>
      </c>
      <c r="D258" s="258" t="s">
        <v>22</v>
      </c>
      <c r="E258" s="23"/>
      <c r="F258" s="50"/>
      <c r="G258" s="15"/>
      <c r="H258" s="16"/>
      <c r="I258" s="15"/>
      <c r="J258" s="16"/>
      <c r="K258" s="15">
        <v>5</v>
      </c>
      <c r="L258" s="14"/>
      <c r="M258" s="15"/>
      <c r="N258" s="14"/>
      <c r="O258" s="183"/>
      <c r="P258" s="208"/>
      <c r="Q258" s="23"/>
      <c r="R258" s="14"/>
      <c r="S258" s="23"/>
      <c r="T258" s="14"/>
      <c r="U258" s="23"/>
      <c r="V258" s="14"/>
      <c r="W258" s="23"/>
      <c r="X258" s="14"/>
      <c r="Y258" s="23"/>
      <c r="Z258" s="113">
        <f>IF(SUM(E258:Y258)=0,0,SUM(E258:Y258))</f>
        <v>5</v>
      </c>
      <c r="AA258" s="69"/>
      <c r="AB258" s="65">
        <f>IF(BA258=0,"",RANK(BA258,BA$223:BA$261))</f>
        <v>35</v>
      </c>
      <c r="AC258" s="125" t="s">
        <v>110</v>
      </c>
      <c r="AD258" s="50">
        <v>20.8</v>
      </c>
      <c r="AE258" s="258" t="s">
        <v>46</v>
      </c>
      <c r="AF258" s="23"/>
      <c r="AG258" s="50">
        <v>4</v>
      </c>
      <c r="AH258" s="15"/>
      <c r="AI258" s="16"/>
      <c r="AJ258" s="15"/>
      <c r="AK258" s="16"/>
      <c r="AL258" s="15"/>
      <c r="AM258" s="14"/>
      <c r="AN258" s="15"/>
      <c r="AO258" s="14"/>
      <c r="AP258" s="15">
        <v>1</v>
      </c>
      <c r="AQ258" s="50"/>
      <c r="AR258" s="23"/>
      <c r="AS258" s="14"/>
      <c r="AT258" s="23"/>
      <c r="AU258" s="14"/>
      <c r="AV258" s="23"/>
      <c r="AW258" s="14"/>
      <c r="AX258" s="23"/>
      <c r="AY258" s="14"/>
      <c r="AZ258" s="23"/>
      <c r="BA258" s="113">
        <f>IF(SUM(AF258:AZ258)=0,0,SUM(AF258:AZ258))</f>
        <v>5</v>
      </c>
    </row>
    <row r="259" spans="1:53" x14ac:dyDescent="0.25">
      <c r="A259" s="65">
        <f>IF(Z259=0,"",RANK(Z259,Z$223:Z$261))</f>
        <v>36</v>
      </c>
      <c r="B259" s="125" t="s">
        <v>110</v>
      </c>
      <c r="C259" s="50">
        <v>20.8</v>
      </c>
      <c r="D259" s="258" t="s">
        <v>46</v>
      </c>
      <c r="E259" s="23"/>
      <c r="F259" s="50">
        <v>3</v>
      </c>
      <c r="G259" s="15"/>
      <c r="H259" s="16"/>
      <c r="I259" s="15"/>
      <c r="J259" s="16"/>
      <c r="K259" s="15"/>
      <c r="L259" s="14"/>
      <c r="M259" s="15"/>
      <c r="N259" s="14"/>
      <c r="O259" s="183">
        <v>1</v>
      </c>
      <c r="P259" s="208"/>
      <c r="Q259" s="23"/>
      <c r="R259" s="14">
        <v>1</v>
      </c>
      <c r="S259" s="23"/>
      <c r="T259" s="14"/>
      <c r="U259" s="23"/>
      <c r="V259" s="14"/>
      <c r="W259" s="23"/>
      <c r="X259" s="14"/>
      <c r="Y259" s="23"/>
      <c r="Z259" s="113">
        <f>IF(SUM(E259:Y259)=0,0,SUM(E259:Y259))</f>
        <v>5</v>
      </c>
      <c r="AA259" s="69"/>
      <c r="AB259" s="65">
        <f>IF(BA259=0,"",RANK(BA259,BA$223:BA$261))</f>
        <v>37</v>
      </c>
      <c r="AC259" s="125" t="s">
        <v>292</v>
      </c>
      <c r="AD259" s="50">
        <v>11.5</v>
      </c>
      <c r="AE259" s="258" t="s">
        <v>58</v>
      </c>
      <c r="AF259" s="23"/>
      <c r="AG259" s="50"/>
      <c r="AH259" s="15"/>
      <c r="AI259" s="16">
        <v>3</v>
      </c>
      <c r="AJ259" s="15"/>
      <c r="AK259" s="16"/>
      <c r="AL259" s="15"/>
      <c r="AM259" s="14"/>
      <c r="AN259" s="15"/>
      <c r="AO259" s="14"/>
      <c r="AP259" s="15"/>
      <c r="AQ259" s="50"/>
      <c r="AR259" s="23"/>
      <c r="AS259" s="14"/>
      <c r="AT259" s="23"/>
      <c r="AU259" s="14"/>
      <c r="AV259" s="23"/>
      <c r="AW259" s="14"/>
      <c r="AX259" s="23"/>
      <c r="AY259" s="14"/>
      <c r="AZ259" s="23"/>
      <c r="BA259" s="113">
        <f>IF(SUM(AF259:AZ259)=0,0,SUM(AF259:AZ259))</f>
        <v>3</v>
      </c>
    </row>
    <row r="260" spans="1:53" x14ac:dyDescent="0.25">
      <c r="A260" s="65">
        <f>IF(Z260=0,"",RANK(Z260,Z$223:Z$261))</f>
        <v>38</v>
      </c>
      <c r="B260" s="125" t="s">
        <v>392</v>
      </c>
      <c r="C260" s="50">
        <v>24</v>
      </c>
      <c r="D260" s="258" t="s">
        <v>46</v>
      </c>
      <c r="E260" s="23"/>
      <c r="F260" s="50"/>
      <c r="G260" s="15"/>
      <c r="H260" s="16"/>
      <c r="I260" s="15"/>
      <c r="J260" s="16"/>
      <c r="K260" s="15"/>
      <c r="L260" s="14">
        <v>1</v>
      </c>
      <c r="M260" s="15"/>
      <c r="N260" s="14"/>
      <c r="O260" s="183"/>
      <c r="P260" s="50"/>
      <c r="Q260" s="23"/>
      <c r="R260" s="14"/>
      <c r="S260" s="23"/>
      <c r="T260" s="14"/>
      <c r="U260" s="23"/>
      <c r="V260" s="14"/>
      <c r="W260" s="23"/>
      <c r="X260" s="14"/>
      <c r="Y260" s="23"/>
      <c r="Z260" s="113">
        <f>IF(SUM(E260:Y260)=0,0,SUM(E260:Y260))</f>
        <v>1</v>
      </c>
      <c r="AA260" s="69"/>
      <c r="AB260" s="65">
        <f>IF(BA260=0,"",RANK(BA260,BA$223:BA$261))</f>
        <v>38</v>
      </c>
      <c r="AC260" s="125" t="s">
        <v>441</v>
      </c>
      <c r="AD260" s="50">
        <v>23.8</v>
      </c>
      <c r="AE260" s="258" t="s">
        <v>7</v>
      </c>
      <c r="AF260" s="23"/>
      <c r="AG260" s="50"/>
      <c r="AH260" s="15"/>
      <c r="AI260" s="16"/>
      <c r="AJ260" s="15"/>
      <c r="AK260" s="16"/>
      <c r="AL260" s="15"/>
      <c r="AM260" s="14"/>
      <c r="AN260" s="15"/>
      <c r="AO260" s="14"/>
      <c r="AP260" s="15"/>
      <c r="AQ260" s="50"/>
      <c r="AR260" s="23"/>
      <c r="AS260" s="14"/>
      <c r="AT260" s="23"/>
      <c r="AU260" s="14"/>
      <c r="AV260" s="23"/>
      <c r="AW260" s="14">
        <v>2</v>
      </c>
      <c r="AX260" s="23"/>
      <c r="AY260" s="14"/>
      <c r="AZ260" s="23"/>
      <c r="BA260" s="113">
        <f>IF(SUM(AF260:AZ260)=0,0,SUM(AF260:AZ260))</f>
        <v>2</v>
      </c>
    </row>
    <row r="261" spans="1:53" ht="15" customHeight="1" thickBot="1" x14ac:dyDescent="0.3">
      <c r="A261" s="65">
        <f>IF(Z261=0,"",RANK(Z261,Z$223:Z$261))</f>
        <v>38</v>
      </c>
      <c r="B261" s="125" t="s">
        <v>417</v>
      </c>
      <c r="C261" s="50">
        <v>15.5</v>
      </c>
      <c r="D261" s="258" t="s">
        <v>46</v>
      </c>
      <c r="E261" s="23"/>
      <c r="F261" s="50"/>
      <c r="G261" s="15"/>
      <c r="H261" s="16"/>
      <c r="I261" s="15"/>
      <c r="J261" s="16"/>
      <c r="K261" s="15"/>
      <c r="L261" s="14"/>
      <c r="M261" s="15"/>
      <c r="N261" s="14">
        <v>1</v>
      </c>
      <c r="O261" s="183"/>
      <c r="P261" s="208"/>
      <c r="Q261" s="23"/>
      <c r="R261" s="14"/>
      <c r="S261" s="23"/>
      <c r="T261" s="14"/>
      <c r="U261" s="23"/>
      <c r="V261" s="14"/>
      <c r="W261" s="23"/>
      <c r="X261" s="14"/>
      <c r="Y261" s="23"/>
      <c r="Z261" s="113">
        <f>IF(SUM(E261:Y261)=0,0,SUM(E261:Y261))</f>
        <v>1</v>
      </c>
      <c r="AA261" s="69"/>
      <c r="AB261" s="65">
        <f>IF(BA261=0,"",RANK(BA261,BA$223:BA$261))</f>
        <v>39</v>
      </c>
      <c r="AC261" s="125" t="s">
        <v>417</v>
      </c>
      <c r="AD261" s="50">
        <v>15.5</v>
      </c>
      <c r="AE261" s="258" t="s">
        <v>46</v>
      </c>
      <c r="AF261" s="23"/>
      <c r="AG261" s="50"/>
      <c r="AH261" s="15"/>
      <c r="AI261" s="16"/>
      <c r="AJ261" s="15"/>
      <c r="AK261" s="16"/>
      <c r="AL261" s="15"/>
      <c r="AM261" s="14"/>
      <c r="AN261" s="15"/>
      <c r="AO261" s="14">
        <v>1</v>
      </c>
      <c r="AP261" s="15"/>
      <c r="AQ261" s="50"/>
      <c r="AR261" s="23"/>
      <c r="AS261" s="14"/>
      <c r="AT261" s="23"/>
      <c r="AU261" s="14"/>
      <c r="AV261" s="23"/>
      <c r="AW261" s="14"/>
      <c r="AX261" s="23"/>
      <c r="AY261" s="14"/>
      <c r="AZ261" s="23"/>
      <c r="BA261" s="113">
        <f>IF(SUM(AF261:AZ261)=0,0,SUM(AF261:AZ261))</f>
        <v>1</v>
      </c>
    </row>
    <row r="262" spans="1:53" ht="18.75" hidden="1" customHeight="1" thickBot="1" x14ac:dyDescent="0.3">
      <c r="A262" s="68"/>
      <c r="B262" s="43"/>
      <c r="C262" s="36"/>
      <c r="D262" s="44"/>
      <c r="E262" s="33"/>
      <c r="F262" s="36"/>
      <c r="G262" s="33"/>
      <c r="H262" s="36"/>
      <c r="I262" s="36"/>
      <c r="J262" s="33"/>
      <c r="K262" s="33"/>
      <c r="L262" s="36"/>
      <c r="M262" s="33"/>
      <c r="N262" s="33"/>
      <c r="O262" s="33"/>
      <c r="P262" s="33"/>
      <c r="Q262" s="33"/>
      <c r="R262" s="33"/>
      <c r="S262" s="33"/>
      <c r="T262" s="33"/>
      <c r="U262" s="36"/>
      <c r="V262" s="33"/>
      <c r="W262" s="33"/>
      <c r="X262" s="33"/>
      <c r="Y262" s="36"/>
      <c r="Z262" s="69"/>
      <c r="AA262" s="69"/>
      <c r="AB262" s="68"/>
      <c r="AC262" s="45"/>
      <c r="AD262" s="36"/>
      <c r="AE262" s="44"/>
      <c r="AF262" s="33"/>
      <c r="AG262" s="33"/>
      <c r="AH262" s="33"/>
      <c r="AI262" s="33"/>
      <c r="AJ262" s="36"/>
      <c r="AK262" s="33"/>
      <c r="AL262" s="33"/>
      <c r="AM262" s="33"/>
      <c r="AN262" s="36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69"/>
    </row>
    <row r="263" spans="1:53" ht="18" customHeight="1" x14ac:dyDescent="0.25">
      <c r="A263" s="222" t="s">
        <v>94</v>
      </c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3"/>
      <c r="Q263" s="223"/>
      <c r="R263" s="223"/>
      <c r="S263" s="223"/>
      <c r="T263" s="223"/>
      <c r="U263" s="223"/>
      <c r="V263" s="223"/>
      <c r="W263" s="223"/>
      <c r="X263" s="223"/>
      <c r="Y263" s="223"/>
      <c r="Z263" s="224"/>
      <c r="AA263" s="69"/>
      <c r="AB263" s="225" t="s">
        <v>95</v>
      </c>
      <c r="AC263" s="226"/>
      <c r="AD263" s="226"/>
      <c r="AE263" s="226"/>
      <c r="AF263" s="226"/>
      <c r="AG263" s="226"/>
      <c r="AH263" s="226"/>
      <c r="AI263" s="226"/>
      <c r="AJ263" s="226"/>
      <c r="AK263" s="226"/>
      <c r="AL263" s="226"/>
      <c r="AM263" s="226"/>
      <c r="AN263" s="226"/>
      <c r="AO263" s="226"/>
      <c r="AP263" s="226"/>
      <c r="AQ263" s="226"/>
      <c r="AR263" s="226"/>
      <c r="AS263" s="226"/>
      <c r="AT263" s="226"/>
      <c r="AU263" s="226"/>
      <c r="AV263" s="226"/>
      <c r="AW263" s="226"/>
      <c r="AX263" s="226"/>
      <c r="AY263" s="226"/>
      <c r="AZ263" s="226"/>
      <c r="BA263" s="227"/>
    </row>
    <row r="264" spans="1:53" ht="13.5" hidden="1" customHeight="1" x14ac:dyDescent="0.25">
      <c r="A264" s="65"/>
      <c r="B264" s="125"/>
      <c r="C264" s="50"/>
      <c r="D264" s="126"/>
      <c r="E264" s="23"/>
      <c r="F264" s="50"/>
      <c r="G264" s="15"/>
      <c r="H264" s="16"/>
      <c r="I264" s="15"/>
      <c r="J264" s="16"/>
      <c r="K264" s="15"/>
      <c r="L264" s="14"/>
      <c r="M264" s="15"/>
      <c r="N264" s="14"/>
      <c r="O264" s="15"/>
      <c r="P264" s="50"/>
      <c r="Q264" s="23"/>
      <c r="R264" s="14"/>
      <c r="S264" s="23"/>
      <c r="T264" s="14"/>
      <c r="U264" s="23"/>
      <c r="V264" s="14"/>
      <c r="W264" s="23"/>
      <c r="X264" s="14"/>
      <c r="Y264" s="23"/>
      <c r="Z264" s="113"/>
      <c r="AA264" s="69"/>
      <c r="AB264" s="65"/>
      <c r="AC264" s="125"/>
      <c r="AD264" s="50"/>
      <c r="AE264" s="126"/>
      <c r="AF264" s="23"/>
      <c r="AG264" s="50"/>
      <c r="AH264" s="15"/>
      <c r="AI264" s="16"/>
      <c r="AJ264" s="15"/>
      <c r="AK264" s="16"/>
      <c r="AL264" s="15"/>
      <c r="AM264" s="14"/>
      <c r="AN264" s="15"/>
      <c r="AO264" s="14"/>
      <c r="AP264" s="15"/>
      <c r="AQ264" s="50"/>
      <c r="AR264" s="23"/>
      <c r="AS264" s="14"/>
      <c r="AT264" s="23"/>
      <c r="AU264" s="14"/>
      <c r="AV264" s="23"/>
      <c r="AW264" s="14"/>
      <c r="AX264" s="23"/>
      <c r="AY264" s="14"/>
      <c r="AZ264" s="23"/>
      <c r="BA264" s="113"/>
    </row>
    <row r="265" spans="1:53" ht="13.5" customHeight="1" x14ac:dyDescent="0.25">
      <c r="A265" s="65">
        <f>IF(Z265=0,"",RANK(Z265,Z$265:Z$312))</f>
        <v>1</v>
      </c>
      <c r="B265" s="125" t="s">
        <v>148</v>
      </c>
      <c r="C265" s="50">
        <v>26.1</v>
      </c>
      <c r="D265" s="189" t="s">
        <v>335</v>
      </c>
      <c r="E265" s="23"/>
      <c r="F265" s="178">
        <v>15</v>
      </c>
      <c r="G265" s="15">
        <v>6</v>
      </c>
      <c r="H265" s="196">
        <v>15</v>
      </c>
      <c r="I265" s="190">
        <v>15</v>
      </c>
      <c r="J265" s="195">
        <v>15</v>
      </c>
      <c r="K265" s="15">
        <v>1</v>
      </c>
      <c r="L265" s="14">
        <v>8</v>
      </c>
      <c r="M265" s="194">
        <v>10</v>
      </c>
      <c r="N265" s="14">
        <v>8</v>
      </c>
      <c r="O265" s="15">
        <v>9</v>
      </c>
      <c r="P265" s="178">
        <v>15</v>
      </c>
      <c r="Q265" s="23">
        <v>10</v>
      </c>
      <c r="R265" s="202">
        <v>20</v>
      </c>
      <c r="S265" s="203">
        <v>25</v>
      </c>
      <c r="T265" s="14">
        <v>10</v>
      </c>
      <c r="U265" s="23">
        <v>4</v>
      </c>
      <c r="V265" s="200">
        <v>15</v>
      </c>
      <c r="W265" s="23"/>
      <c r="X265" s="14"/>
      <c r="Y265" s="23"/>
      <c r="Z265" s="113">
        <f>IF(SUM(E265:Y265)=0,0,SUM(E265:Y265))</f>
        <v>201</v>
      </c>
      <c r="AA265" s="69"/>
      <c r="AB265" s="65">
        <f>IF(BA265=0,"",RANK(BA265,BA$265:BA$312))</f>
        <v>1</v>
      </c>
      <c r="AC265" s="125" t="s">
        <v>148</v>
      </c>
      <c r="AD265" s="50">
        <v>26.1</v>
      </c>
      <c r="AE265" s="189" t="s">
        <v>335</v>
      </c>
      <c r="AF265" s="23"/>
      <c r="AG265" s="50">
        <v>8</v>
      </c>
      <c r="AH265" s="15">
        <v>5</v>
      </c>
      <c r="AI265" s="16">
        <v>12</v>
      </c>
      <c r="AJ265" s="190">
        <v>15</v>
      </c>
      <c r="AK265" s="16">
        <v>10</v>
      </c>
      <c r="AL265" s="15">
        <v>1</v>
      </c>
      <c r="AM265" s="14">
        <v>10</v>
      </c>
      <c r="AN265" s="15"/>
      <c r="AO265" s="14">
        <v>7</v>
      </c>
      <c r="AP265" s="15">
        <v>10</v>
      </c>
      <c r="AQ265" s="50">
        <v>12</v>
      </c>
      <c r="AR265" s="23">
        <v>12</v>
      </c>
      <c r="AS265" s="14">
        <v>12</v>
      </c>
      <c r="AT265" s="217">
        <v>15</v>
      </c>
      <c r="AU265" s="14">
        <v>8</v>
      </c>
      <c r="AV265" s="23"/>
      <c r="AW265" s="200">
        <v>15</v>
      </c>
      <c r="AX265" s="23"/>
      <c r="AY265" s="14"/>
      <c r="AZ265" s="23"/>
      <c r="BA265" s="113">
        <f>IF(SUM(AF265:AZ265)=0,0,SUM(AF265:AZ265))</f>
        <v>152</v>
      </c>
    </row>
    <row r="266" spans="1:53" ht="13.5" customHeight="1" x14ac:dyDescent="0.25">
      <c r="A266" s="65">
        <f>IF(Z266=0,"",RANK(Z266,Z$265:Z$312))</f>
        <v>2</v>
      </c>
      <c r="B266" s="125" t="s">
        <v>146</v>
      </c>
      <c r="C266" s="50">
        <v>27.9</v>
      </c>
      <c r="D266" s="189" t="s">
        <v>42</v>
      </c>
      <c r="E266" s="23"/>
      <c r="F266" s="178">
        <v>15</v>
      </c>
      <c r="G266" s="15"/>
      <c r="H266" s="16"/>
      <c r="I266" s="190">
        <v>15</v>
      </c>
      <c r="J266" s="16">
        <v>10</v>
      </c>
      <c r="K266" s="15"/>
      <c r="L266" s="14">
        <v>9</v>
      </c>
      <c r="M266" s="190">
        <v>15</v>
      </c>
      <c r="N266" s="14"/>
      <c r="O266" s="15">
        <v>10</v>
      </c>
      <c r="P266" s="50">
        <v>10</v>
      </c>
      <c r="Q266" s="23">
        <v>12</v>
      </c>
      <c r="R266" s="14"/>
      <c r="S266" s="23"/>
      <c r="T266" s="200">
        <v>15</v>
      </c>
      <c r="U266" s="23">
        <v>7</v>
      </c>
      <c r="V266" s="14">
        <v>12</v>
      </c>
      <c r="W266" s="23"/>
      <c r="X266" s="14"/>
      <c r="Y266" s="23"/>
      <c r="Z266" s="113">
        <f>IF(SUM(E266:Y266)=0,0,SUM(E266:Y266))</f>
        <v>130</v>
      </c>
      <c r="AA266" s="69"/>
      <c r="AB266" s="65">
        <f>IF(BA266=0,"",RANK(BA266,BA$265:BA$312))</f>
        <v>2</v>
      </c>
      <c r="AC266" s="125" t="s">
        <v>137</v>
      </c>
      <c r="AD266" s="50">
        <v>33.799999999999997</v>
      </c>
      <c r="AE266" s="189" t="s">
        <v>47</v>
      </c>
      <c r="AF266" s="23"/>
      <c r="AG266" s="50"/>
      <c r="AH266" s="15">
        <v>9</v>
      </c>
      <c r="AI266" s="16">
        <v>6</v>
      </c>
      <c r="AJ266" s="15">
        <v>9</v>
      </c>
      <c r="AK266" s="16">
        <v>3</v>
      </c>
      <c r="AL266" s="15">
        <v>8</v>
      </c>
      <c r="AM266" s="14">
        <v>10</v>
      </c>
      <c r="AN266" s="15">
        <v>8</v>
      </c>
      <c r="AO266" s="14"/>
      <c r="AP266" s="15">
        <v>9</v>
      </c>
      <c r="AQ266" s="50">
        <v>10</v>
      </c>
      <c r="AR266" s="23">
        <v>5</v>
      </c>
      <c r="AS266" s="14">
        <v>9</v>
      </c>
      <c r="AT266" s="23"/>
      <c r="AU266" s="14">
        <v>12</v>
      </c>
      <c r="AV266" s="217">
        <v>15</v>
      </c>
      <c r="AW266" s="14">
        <v>12</v>
      </c>
      <c r="AX266" s="23"/>
      <c r="AY266" s="14"/>
      <c r="AZ266" s="23"/>
      <c r="BA266" s="113">
        <f>IF(SUM(AF266:AZ266)=0,0,SUM(AF266:AZ266))</f>
        <v>125</v>
      </c>
    </row>
    <row r="267" spans="1:53" ht="13.5" customHeight="1" x14ac:dyDescent="0.25">
      <c r="A267" s="65">
        <f>IF(Z267=0,"",RANK(Z267,Z$265:Z$312))</f>
        <v>3</v>
      </c>
      <c r="B267" s="125" t="s">
        <v>223</v>
      </c>
      <c r="C267" s="50">
        <v>28.8</v>
      </c>
      <c r="D267" s="189" t="s">
        <v>46</v>
      </c>
      <c r="E267" s="23"/>
      <c r="F267" s="187">
        <v>13</v>
      </c>
      <c r="G267" s="15"/>
      <c r="H267" s="16"/>
      <c r="I267" s="15">
        <v>8</v>
      </c>
      <c r="J267" s="194">
        <v>15</v>
      </c>
      <c r="K267" s="194">
        <v>16</v>
      </c>
      <c r="L267" s="14">
        <v>12</v>
      </c>
      <c r="M267" s="15"/>
      <c r="N267" s="14"/>
      <c r="O267" s="15">
        <v>8</v>
      </c>
      <c r="P267" s="50">
        <v>10</v>
      </c>
      <c r="Q267" s="23"/>
      <c r="R267" s="14">
        <v>8</v>
      </c>
      <c r="S267" s="23"/>
      <c r="T267" s="14">
        <v>8</v>
      </c>
      <c r="U267" s="217">
        <v>15</v>
      </c>
      <c r="V267" s="14">
        <v>8</v>
      </c>
      <c r="W267" s="23"/>
      <c r="X267" s="14"/>
      <c r="Y267" s="23"/>
      <c r="Z267" s="113">
        <f>IF(SUM(E267:Y267)=0,0,SUM(E267:Y267))</f>
        <v>121</v>
      </c>
      <c r="AA267" s="69"/>
      <c r="AB267" s="65">
        <f>IF(BA267=0,"",RANK(BA267,BA$265:BA$312))</f>
        <v>3</v>
      </c>
      <c r="AC267" s="125" t="s">
        <v>146</v>
      </c>
      <c r="AD267" s="50">
        <v>27.9</v>
      </c>
      <c r="AE267" s="189" t="s">
        <v>42</v>
      </c>
      <c r="AF267" s="23"/>
      <c r="AG267" s="50">
        <v>12</v>
      </c>
      <c r="AH267" s="15"/>
      <c r="AI267" s="16"/>
      <c r="AJ267" s="15">
        <v>12</v>
      </c>
      <c r="AK267" s="16">
        <v>8</v>
      </c>
      <c r="AL267" s="15">
        <v>1</v>
      </c>
      <c r="AM267" s="200">
        <v>15</v>
      </c>
      <c r="AN267" s="15">
        <v>10</v>
      </c>
      <c r="AO267" s="14"/>
      <c r="AP267" s="15">
        <v>6</v>
      </c>
      <c r="AQ267" s="50">
        <v>3</v>
      </c>
      <c r="AR267" s="23">
        <v>10</v>
      </c>
      <c r="AS267" s="14"/>
      <c r="AT267" s="23"/>
      <c r="AU267" s="200">
        <v>15</v>
      </c>
      <c r="AV267" s="23">
        <v>8</v>
      </c>
      <c r="AW267" s="14">
        <v>12</v>
      </c>
      <c r="AX267" s="23"/>
      <c r="AY267" s="14"/>
      <c r="AZ267" s="23"/>
      <c r="BA267" s="113">
        <f>IF(SUM(AF267:AZ267)=0,0,SUM(AF267:AZ267))</f>
        <v>112</v>
      </c>
    </row>
    <row r="268" spans="1:53" ht="13.5" customHeight="1" x14ac:dyDescent="0.25">
      <c r="A268" s="65">
        <f>IF(Z268=0,"",RANK(Z268,Z$265:Z$312))</f>
        <v>4</v>
      </c>
      <c r="B268" s="125" t="s">
        <v>144</v>
      </c>
      <c r="C268" s="198">
        <v>26</v>
      </c>
      <c r="D268" s="258" t="s">
        <v>48</v>
      </c>
      <c r="E268" s="23"/>
      <c r="F268" s="50">
        <v>7</v>
      </c>
      <c r="G268" s="15">
        <v>10</v>
      </c>
      <c r="H268" s="16">
        <v>7</v>
      </c>
      <c r="I268" s="15">
        <v>6</v>
      </c>
      <c r="J268" s="16">
        <v>8</v>
      </c>
      <c r="K268" s="15">
        <v>6</v>
      </c>
      <c r="L268" s="14">
        <v>3</v>
      </c>
      <c r="M268" s="15">
        <v>8</v>
      </c>
      <c r="N268" s="188">
        <v>5</v>
      </c>
      <c r="O268" s="15">
        <v>12</v>
      </c>
      <c r="P268" s="50">
        <v>6</v>
      </c>
      <c r="Q268" s="23">
        <v>9</v>
      </c>
      <c r="R268" s="14">
        <v>1</v>
      </c>
      <c r="S268" s="23">
        <v>10</v>
      </c>
      <c r="T268" s="14">
        <v>12</v>
      </c>
      <c r="U268" s="23">
        <v>7</v>
      </c>
      <c r="V268" s="14">
        <v>2</v>
      </c>
      <c r="W268" s="23"/>
      <c r="X268" s="14"/>
      <c r="Y268" s="23"/>
      <c r="Z268" s="113">
        <f>IF(SUM(E268:Y268)=0,0,SUM(E268:Y268))</f>
        <v>119</v>
      </c>
      <c r="AA268" s="69"/>
      <c r="AB268" s="65">
        <f>IF(BA268=0,"",RANK(BA268,BA$265:BA$312))</f>
        <v>4</v>
      </c>
      <c r="AC268" s="125" t="s">
        <v>144</v>
      </c>
      <c r="AD268" s="198">
        <v>26</v>
      </c>
      <c r="AE268" s="258" t="s">
        <v>48</v>
      </c>
      <c r="AF268" s="23"/>
      <c r="AG268" s="50"/>
      <c r="AH268" s="15">
        <v>8</v>
      </c>
      <c r="AI268" s="16">
        <v>9</v>
      </c>
      <c r="AJ268" s="15">
        <v>6</v>
      </c>
      <c r="AK268" s="16">
        <v>6</v>
      </c>
      <c r="AL268" s="15">
        <v>6</v>
      </c>
      <c r="AM268" s="14">
        <v>3</v>
      </c>
      <c r="AN268" s="15">
        <v>5</v>
      </c>
      <c r="AO268" s="14">
        <v>1</v>
      </c>
      <c r="AP268" s="15">
        <v>12</v>
      </c>
      <c r="AQ268" s="50">
        <v>1</v>
      </c>
      <c r="AR268" s="23">
        <v>9</v>
      </c>
      <c r="AS268" s="14">
        <v>2</v>
      </c>
      <c r="AT268" s="23">
        <v>10</v>
      </c>
      <c r="AU268" s="14">
        <v>5</v>
      </c>
      <c r="AV268" s="23">
        <v>8</v>
      </c>
      <c r="AW268" s="14"/>
      <c r="AX268" s="23"/>
      <c r="AY268" s="14"/>
      <c r="AZ268" s="23"/>
      <c r="BA268" s="113">
        <f>IF(SUM(AF268:AZ268)=0,0,SUM(AF268:AZ268))</f>
        <v>91</v>
      </c>
    </row>
    <row r="269" spans="1:53" ht="13.5" customHeight="1" x14ac:dyDescent="0.25">
      <c r="A269" s="65">
        <f>IF(Z269=0,"",RANK(Z269,Z$265:Z$312))</f>
        <v>5</v>
      </c>
      <c r="B269" s="125" t="s">
        <v>85</v>
      </c>
      <c r="C269" s="50">
        <v>32.200000000000003</v>
      </c>
      <c r="D269" s="258" t="s">
        <v>7</v>
      </c>
      <c r="E269" s="23"/>
      <c r="F269" s="50">
        <v>9</v>
      </c>
      <c r="G269" s="15">
        <v>9</v>
      </c>
      <c r="H269" s="16">
        <v>10</v>
      </c>
      <c r="I269" s="15"/>
      <c r="J269" s="16">
        <v>5</v>
      </c>
      <c r="K269" s="15">
        <v>9</v>
      </c>
      <c r="L269" s="14"/>
      <c r="M269" s="15"/>
      <c r="N269" s="14">
        <v>5</v>
      </c>
      <c r="O269" s="15">
        <v>1</v>
      </c>
      <c r="P269" s="50"/>
      <c r="Q269" s="23"/>
      <c r="R269" s="14"/>
      <c r="S269" s="188">
        <v>17</v>
      </c>
      <c r="T269" s="14">
        <v>8</v>
      </c>
      <c r="U269" s="23"/>
      <c r="V269" s="14">
        <v>8</v>
      </c>
      <c r="W269" s="23"/>
      <c r="X269" s="14"/>
      <c r="Y269" s="23"/>
      <c r="Z269" s="113">
        <f>IF(SUM(E269:Y269)=0,0,SUM(E269:Y269))</f>
        <v>81</v>
      </c>
      <c r="AA269" s="69"/>
      <c r="AB269" s="65">
        <f>IF(BA269=0,"",RANK(BA269,BA$265:BA$312))</f>
        <v>5</v>
      </c>
      <c r="AC269" s="125" t="s">
        <v>85</v>
      </c>
      <c r="AD269" s="50">
        <v>32.200000000000003</v>
      </c>
      <c r="AE269" s="258" t="s">
        <v>7</v>
      </c>
      <c r="AF269" s="23"/>
      <c r="AG269" s="50">
        <v>2</v>
      </c>
      <c r="AH269" s="15">
        <v>8</v>
      </c>
      <c r="AI269" s="196">
        <v>15</v>
      </c>
      <c r="AJ269" s="15"/>
      <c r="AK269" s="16">
        <v>4</v>
      </c>
      <c r="AL269" s="15">
        <v>2</v>
      </c>
      <c r="AM269" s="14"/>
      <c r="AN269" s="15"/>
      <c r="AO269" s="14">
        <v>2</v>
      </c>
      <c r="AP269" s="15">
        <v>2</v>
      </c>
      <c r="AQ269" s="50"/>
      <c r="AR269" s="23"/>
      <c r="AS269" s="14"/>
      <c r="AT269" s="217">
        <v>15</v>
      </c>
      <c r="AU269" s="14">
        <v>10</v>
      </c>
      <c r="AV269" s="23"/>
      <c r="AW269" s="14">
        <v>9</v>
      </c>
      <c r="AX269" s="23"/>
      <c r="AY269" s="14"/>
      <c r="AZ269" s="23"/>
      <c r="BA269" s="113">
        <f>IF(SUM(AF269:AZ269)=0,0,SUM(AF269:AZ269))</f>
        <v>69</v>
      </c>
    </row>
    <row r="270" spans="1:53" ht="13.5" customHeight="1" x14ac:dyDescent="0.25">
      <c r="A270" s="65">
        <f>IF(Z270=0,"",RANK(Z270,Z$265:Z$312))</f>
        <v>6</v>
      </c>
      <c r="B270" s="125" t="s">
        <v>137</v>
      </c>
      <c r="C270" s="50">
        <v>33.799999999999997</v>
      </c>
      <c r="D270" s="258" t="s">
        <v>47</v>
      </c>
      <c r="E270" s="23"/>
      <c r="F270" s="50"/>
      <c r="G270" s="15">
        <v>7</v>
      </c>
      <c r="H270" s="16">
        <v>4</v>
      </c>
      <c r="I270" s="15">
        <v>4</v>
      </c>
      <c r="J270" s="16">
        <v>3</v>
      </c>
      <c r="K270" s="15">
        <v>8</v>
      </c>
      <c r="L270" s="14"/>
      <c r="M270" s="15"/>
      <c r="N270" s="14"/>
      <c r="O270" s="15">
        <v>6</v>
      </c>
      <c r="P270" s="50">
        <v>10</v>
      </c>
      <c r="Q270" s="23">
        <v>3</v>
      </c>
      <c r="R270" s="14">
        <v>7</v>
      </c>
      <c r="S270" s="23"/>
      <c r="T270" s="14">
        <v>6</v>
      </c>
      <c r="U270" s="217">
        <v>15</v>
      </c>
      <c r="V270" s="14">
        <v>6</v>
      </c>
      <c r="W270" s="23"/>
      <c r="X270" s="14"/>
      <c r="Y270" s="23"/>
      <c r="Z270" s="113">
        <f>IF(SUM(E270:Y270)=0,0,SUM(E270:Y270))</f>
        <v>79</v>
      </c>
      <c r="AA270" s="69"/>
      <c r="AB270" s="65">
        <f>IF(BA270=0,"",RANK(BA270,BA$265:BA$312))</f>
        <v>6</v>
      </c>
      <c r="AC270" s="125" t="s">
        <v>112</v>
      </c>
      <c r="AD270" s="198">
        <v>26.4</v>
      </c>
      <c r="AE270" s="258" t="s">
        <v>6</v>
      </c>
      <c r="AF270" s="23"/>
      <c r="AG270" s="50">
        <v>8</v>
      </c>
      <c r="AH270" s="15"/>
      <c r="AI270" s="16"/>
      <c r="AJ270" s="15">
        <v>8</v>
      </c>
      <c r="AK270" s="16">
        <v>6</v>
      </c>
      <c r="AL270" s="15">
        <v>4</v>
      </c>
      <c r="AM270" s="14"/>
      <c r="AN270" s="15"/>
      <c r="AO270" s="14"/>
      <c r="AP270" s="15"/>
      <c r="AQ270" s="50"/>
      <c r="AR270" s="23">
        <v>15</v>
      </c>
      <c r="AS270" s="14">
        <v>4</v>
      </c>
      <c r="AT270" s="23">
        <v>10</v>
      </c>
      <c r="AU270" s="14">
        <v>1</v>
      </c>
      <c r="AV270" s="23">
        <v>4</v>
      </c>
      <c r="AW270" s="14"/>
      <c r="AX270" s="23"/>
      <c r="AY270" s="14"/>
      <c r="AZ270" s="23"/>
      <c r="BA270" s="113">
        <f>IF(SUM(AF270:AZ270)=0,0,SUM(AF270:AZ270))</f>
        <v>60</v>
      </c>
    </row>
    <row r="271" spans="1:53" ht="13.5" customHeight="1" x14ac:dyDescent="0.25">
      <c r="A271" s="65">
        <f>IF(Z271=0,"",RANK(Z271,Z$265:Z$312))</f>
        <v>7</v>
      </c>
      <c r="B271" s="125" t="s">
        <v>88</v>
      </c>
      <c r="C271" s="50">
        <v>29.3</v>
      </c>
      <c r="D271" s="258" t="s">
        <v>7</v>
      </c>
      <c r="E271" s="23"/>
      <c r="F271" s="50"/>
      <c r="G271" s="15"/>
      <c r="H271" s="16"/>
      <c r="I271" s="15">
        <v>1</v>
      </c>
      <c r="J271" s="16"/>
      <c r="K271" s="15">
        <v>4</v>
      </c>
      <c r="L271" s="14"/>
      <c r="M271" s="15">
        <v>10</v>
      </c>
      <c r="N271" s="14">
        <v>8</v>
      </c>
      <c r="O271" s="15">
        <v>3</v>
      </c>
      <c r="P271" s="50">
        <v>4</v>
      </c>
      <c r="Q271" s="188">
        <v>13</v>
      </c>
      <c r="R271" s="14"/>
      <c r="S271" s="23"/>
      <c r="T271" s="14">
        <v>4</v>
      </c>
      <c r="U271" s="217">
        <v>15</v>
      </c>
      <c r="V271" s="14">
        <v>10</v>
      </c>
      <c r="W271" s="23"/>
      <c r="X271" s="14"/>
      <c r="Y271" s="23"/>
      <c r="Z271" s="113">
        <f>IF(SUM(E271:Y271)=0,0,SUM(E271:Y271))</f>
        <v>72</v>
      </c>
      <c r="AA271" s="69"/>
      <c r="AB271" s="65">
        <f>IF(BA271=0,"",RANK(BA271,BA$265:BA$312))</f>
        <v>7</v>
      </c>
      <c r="AC271" s="125" t="s">
        <v>221</v>
      </c>
      <c r="AD271" s="50">
        <v>30.7</v>
      </c>
      <c r="AE271" s="258" t="s">
        <v>48</v>
      </c>
      <c r="AF271" s="23"/>
      <c r="AG271" s="50"/>
      <c r="AH271" s="15"/>
      <c r="AI271" s="16"/>
      <c r="AJ271" s="15"/>
      <c r="AK271" s="16">
        <v>1</v>
      </c>
      <c r="AL271" s="15"/>
      <c r="AM271" s="14">
        <v>3</v>
      </c>
      <c r="AN271" s="15">
        <v>9</v>
      </c>
      <c r="AO271" s="14">
        <v>10</v>
      </c>
      <c r="AP271" s="15"/>
      <c r="AQ271" s="50">
        <v>5</v>
      </c>
      <c r="AR271" s="23">
        <v>7</v>
      </c>
      <c r="AS271" s="200">
        <v>15</v>
      </c>
      <c r="AT271" s="23"/>
      <c r="AU271" s="14">
        <v>3</v>
      </c>
      <c r="AV271" s="23">
        <v>4</v>
      </c>
      <c r="AW271" s="14">
        <v>2</v>
      </c>
      <c r="AX271" s="23"/>
      <c r="AY271" s="14"/>
      <c r="AZ271" s="23"/>
      <c r="BA271" s="113">
        <f>IF(SUM(AF271:AZ271)=0,0,SUM(AF271:AZ271))</f>
        <v>59</v>
      </c>
    </row>
    <row r="272" spans="1:53" ht="13.5" customHeight="1" x14ac:dyDescent="0.25">
      <c r="A272" s="65">
        <f>IF(Z272=0,"",RANK(Z272,Z$265:Z$312))</f>
        <v>8</v>
      </c>
      <c r="B272" s="125" t="s">
        <v>224</v>
      </c>
      <c r="C272" s="50">
        <v>29.5</v>
      </c>
      <c r="D272" s="258" t="s">
        <v>48</v>
      </c>
      <c r="E272" s="23"/>
      <c r="F272" s="50">
        <v>7</v>
      </c>
      <c r="G272" s="190">
        <v>15</v>
      </c>
      <c r="H272" s="16">
        <v>12</v>
      </c>
      <c r="I272" s="15"/>
      <c r="J272" s="16"/>
      <c r="K272" s="15"/>
      <c r="L272" s="14">
        <v>8</v>
      </c>
      <c r="M272" s="15"/>
      <c r="N272" s="14"/>
      <c r="O272" s="15"/>
      <c r="P272" s="50">
        <v>3</v>
      </c>
      <c r="Q272" s="23"/>
      <c r="R272" s="14">
        <v>10</v>
      </c>
      <c r="S272" s="23">
        <v>9</v>
      </c>
      <c r="T272" s="14"/>
      <c r="U272" s="23"/>
      <c r="V272" s="14"/>
      <c r="W272" s="23"/>
      <c r="X272" s="14"/>
      <c r="Y272" s="23"/>
      <c r="Z272" s="113">
        <f>IF(SUM(E272:Y272)=0,0,SUM(E272:Y272))</f>
        <v>64</v>
      </c>
      <c r="AA272" s="69"/>
      <c r="AB272" s="65">
        <f>IF(BA272=0,"",RANK(BA272,BA$265:BA$312))</f>
        <v>7</v>
      </c>
      <c r="AC272" s="125" t="s">
        <v>134</v>
      </c>
      <c r="AD272" s="50">
        <v>35.6</v>
      </c>
      <c r="AE272" s="258" t="s">
        <v>57</v>
      </c>
      <c r="AF272" s="23"/>
      <c r="AG272" s="50">
        <v>10</v>
      </c>
      <c r="AH272" s="15"/>
      <c r="AI272" s="16">
        <v>9</v>
      </c>
      <c r="AJ272" s="15"/>
      <c r="AK272" s="16">
        <v>1</v>
      </c>
      <c r="AL272" s="15">
        <v>8</v>
      </c>
      <c r="AM272" s="14"/>
      <c r="AN272" s="15">
        <v>3</v>
      </c>
      <c r="AO272" s="14"/>
      <c r="AP272" s="190">
        <v>15</v>
      </c>
      <c r="AQ272" s="50">
        <v>3</v>
      </c>
      <c r="AR272" s="23"/>
      <c r="AS272" s="14">
        <v>9</v>
      </c>
      <c r="AT272" s="23"/>
      <c r="AU272" s="14"/>
      <c r="AV272" s="23"/>
      <c r="AW272" s="14">
        <v>1</v>
      </c>
      <c r="AX272" s="23"/>
      <c r="AY272" s="14"/>
      <c r="AZ272" s="23"/>
      <c r="BA272" s="113">
        <f>IF(SUM(AF272:AZ272)=0,0,SUM(AF272:AZ272))</f>
        <v>59</v>
      </c>
    </row>
    <row r="273" spans="1:53" ht="13.5" customHeight="1" x14ac:dyDescent="0.25">
      <c r="A273" s="65">
        <f>IF(Z273=0,"",RANK(Z273,Z$265:Z$312))</f>
        <v>9</v>
      </c>
      <c r="B273" s="125" t="s">
        <v>147</v>
      </c>
      <c r="C273" s="50">
        <v>26.2</v>
      </c>
      <c r="D273" s="258" t="s">
        <v>48</v>
      </c>
      <c r="E273" s="23"/>
      <c r="F273" s="178">
        <v>15</v>
      </c>
      <c r="G273" s="15"/>
      <c r="H273" s="16"/>
      <c r="I273" s="15"/>
      <c r="J273" s="196">
        <v>15</v>
      </c>
      <c r="K273" s="15">
        <v>12</v>
      </c>
      <c r="L273" s="14">
        <v>12</v>
      </c>
      <c r="M273" s="15"/>
      <c r="N273" s="14">
        <v>1</v>
      </c>
      <c r="O273" s="15">
        <v>8</v>
      </c>
      <c r="P273" s="50"/>
      <c r="Q273" s="23"/>
      <c r="R273" s="14"/>
      <c r="S273" s="23"/>
      <c r="T273" s="14"/>
      <c r="U273" s="23"/>
      <c r="V273" s="14"/>
      <c r="W273" s="23"/>
      <c r="X273" s="14"/>
      <c r="Y273" s="23"/>
      <c r="Z273" s="113">
        <f>IF(SUM(E273:Y273)=0,0,SUM(E273:Y273))</f>
        <v>63</v>
      </c>
      <c r="AA273" s="69"/>
      <c r="AB273" s="65">
        <f>IF(BA273=0,"",RANK(BA273,BA$265:BA$312))</f>
        <v>9</v>
      </c>
      <c r="AC273" s="125" t="s">
        <v>268</v>
      </c>
      <c r="AD273" s="50">
        <v>29.1</v>
      </c>
      <c r="AE273" s="258" t="s">
        <v>47</v>
      </c>
      <c r="AF273" s="23"/>
      <c r="AG273" s="50"/>
      <c r="AH273" s="190">
        <v>15</v>
      </c>
      <c r="AI273" s="16">
        <v>9</v>
      </c>
      <c r="AJ273" s="15"/>
      <c r="AK273" s="196">
        <v>15</v>
      </c>
      <c r="AL273" s="15"/>
      <c r="AM273" s="14"/>
      <c r="AN273" s="15">
        <v>12</v>
      </c>
      <c r="AO273" s="14"/>
      <c r="AP273" s="15"/>
      <c r="AQ273" s="50"/>
      <c r="AR273" s="23"/>
      <c r="AS273" s="14"/>
      <c r="AT273" s="23"/>
      <c r="AU273" s="14"/>
      <c r="AV273" s="23">
        <v>5</v>
      </c>
      <c r="AW273" s="14"/>
      <c r="AX273" s="23"/>
      <c r="AY273" s="14"/>
      <c r="AZ273" s="23"/>
      <c r="BA273" s="113">
        <f>IF(SUM(AF273:AZ273)=0,0,SUM(AF273:AZ273))</f>
        <v>56</v>
      </c>
    </row>
    <row r="274" spans="1:53" ht="13.5" customHeight="1" x14ac:dyDescent="0.25">
      <c r="A274" s="65">
        <f>IF(Z274=0,"",RANK(Z274,Z$265:Z$312))</f>
        <v>10</v>
      </c>
      <c r="B274" s="125" t="s">
        <v>145</v>
      </c>
      <c r="C274" s="50">
        <v>29.8</v>
      </c>
      <c r="D274" s="258" t="s">
        <v>21</v>
      </c>
      <c r="E274" s="23"/>
      <c r="F274" s="50">
        <v>7</v>
      </c>
      <c r="G274" s="15"/>
      <c r="H274" s="16"/>
      <c r="I274" s="15">
        <v>10</v>
      </c>
      <c r="J274" s="16"/>
      <c r="K274" s="15"/>
      <c r="L274" s="14">
        <v>8</v>
      </c>
      <c r="M274" s="194">
        <v>10</v>
      </c>
      <c r="N274" s="14">
        <v>8</v>
      </c>
      <c r="O274" s="15"/>
      <c r="P274" s="50"/>
      <c r="Q274" s="23"/>
      <c r="R274" s="14"/>
      <c r="S274" s="23"/>
      <c r="T274" s="187">
        <v>19</v>
      </c>
      <c r="U274" s="23"/>
      <c r="V274" s="14"/>
      <c r="W274" s="23"/>
      <c r="X274" s="14"/>
      <c r="Y274" s="23"/>
      <c r="Z274" s="113">
        <f>IF(SUM(E274:Y274)=0,0,SUM(E274:Y274))</f>
        <v>62</v>
      </c>
      <c r="AA274" s="69"/>
      <c r="AB274" s="65">
        <f>IF(BA274=0,"",RANK(BA274,BA$265:BA$312))</f>
        <v>10</v>
      </c>
      <c r="AC274" s="125" t="s">
        <v>223</v>
      </c>
      <c r="AD274" s="50">
        <v>28.8</v>
      </c>
      <c r="AE274" s="258" t="s">
        <v>46</v>
      </c>
      <c r="AF274" s="23"/>
      <c r="AG274" s="50"/>
      <c r="AH274" s="15"/>
      <c r="AI274" s="16"/>
      <c r="AJ274" s="15">
        <v>6</v>
      </c>
      <c r="AK274" s="16"/>
      <c r="AL274" s="15">
        <v>6</v>
      </c>
      <c r="AM274" s="14"/>
      <c r="AN274" s="15"/>
      <c r="AO274" s="14"/>
      <c r="AP274" s="15">
        <v>5</v>
      </c>
      <c r="AQ274" s="50">
        <v>5</v>
      </c>
      <c r="AR274" s="23"/>
      <c r="AS274" s="14">
        <v>6</v>
      </c>
      <c r="AT274" s="23"/>
      <c r="AU274" s="14">
        <v>8</v>
      </c>
      <c r="AV274" s="23">
        <v>12</v>
      </c>
      <c r="AW274" s="14">
        <v>5</v>
      </c>
      <c r="AX274" s="23"/>
      <c r="AY274" s="14"/>
      <c r="AZ274" s="23"/>
      <c r="BA274" s="113">
        <f>IF(SUM(AF274:AZ274)=0,0,SUM(AF274:AZ274))</f>
        <v>53</v>
      </c>
    </row>
    <row r="275" spans="1:53" ht="13.5" customHeight="1" x14ac:dyDescent="0.25">
      <c r="A275" s="65">
        <f>IF(Z275=0,"",RANK(Z275,Z$265:Z$312))</f>
        <v>11</v>
      </c>
      <c r="B275" s="125" t="s">
        <v>221</v>
      </c>
      <c r="C275" s="50">
        <v>30.7</v>
      </c>
      <c r="D275" s="258" t="s">
        <v>48</v>
      </c>
      <c r="E275" s="23"/>
      <c r="F275" s="50"/>
      <c r="G275" s="15"/>
      <c r="H275" s="16"/>
      <c r="I275" s="15"/>
      <c r="J275" s="16"/>
      <c r="K275" s="15"/>
      <c r="L275" s="14">
        <v>8</v>
      </c>
      <c r="M275" s="15">
        <v>4</v>
      </c>
      <c r="N275" s="200">
        <v>15</v>
      </c>
      <c r="O275" s="15"/>
      <c r="P275" s="50">
        <v>3</v>
      </c>
      <c r="Q275" s="23">
        <v>6</v>
      </c>
      <c r="R275" s="14">
        <v>12</v>
      </c>
      <c r="S275" s="23"/>
      <c r="T275" s="14"/>
      <c r="U275" s="23">
        <v>3</v>
      </c>
      <c r="V275" s="14">
        <v>6</v>
      </c>
      <c r="W275" s="23"/>
      <c r="X275" s="14"/>
      <c r="Y275" s="23"/>
      <c r="Z275" s="113">
        <f>IF(SUM(E275:Y275)=0,0,SUM(E275:Y275))</f>
        <v>57</v>
      </c>
      <c r="AA275" s="69"/>
      <c r="AB275" s="65">
        <f>IF(BA275=0,"",RANK(BA275,BA$265:BA$312))</f>
        <v>11</v>
      </c>
      <c r="AC275" s="125" t="s">
        <v>88</v>
      </c>
      <c r="AD275" s="50">
        <v>29.3</v>
      </c>
      <c r="AE275" s="258" t="s">
        <v>7</v>
      </c>
      <c r="AF275" s="23"/>
      <c r="AG275" s="50"/>
      <c r="AH275" s="15"/>
      <c r="AI275" s="16"/>
      <c r="AJ275" s="15"/>
      <c r="AK275" s="16"/>
      <c r="AL275" s="15">
        <v>6</v>
      </c>
      <c r="AM275" s="14"/>
      <c r="AN275" s="15">
        <v>8</v>
      </c>
      <c r="AO275" s="14">
        <v>6</v>
      </c>
      <c r="AP275" s="15">
        <v>4</v>
      </c>
      <c r="AQ275" s="50"/>
      <c r="AR275" s="23">
        <v>4</v>
      </c>
      <c r="AS275" s="14"/>
      <c r="AT275" s="23"/>
      <c r="AU275" s="14">
        <v>4</v>
      </c>
      <c r="AV275" s="23">
        <v>12</v>
      </c>
      <c r="AW275" s="14">
        <v>8</v>
      </c>
      <c r="AX275" s="23"/>
      <c r="AY275" s="14"/>
      <c r="AZ275" s="23"/>
      <c r="BA275" s="113">
        <f>IF(SUM(AF275:AZ275)=0,0,SUM(AF275:AZ275))</f>
        <v>52</v>
      </c>
    </row>
    <row r="276" spans="1:53" ht="13.5" customHeight="1" x14ac:dyDescent="0.25">
      <c r="A276" s="65">
        <f>IF(Z276=0,"",RANK(Z276,Z$265:Z$312))</f>
        <v>12</v>
      </c>
      <c r="B276" s="125" t="s">
        <v>268</v>
      </c>
      <c r="C276" s="50">
        <v>29.1</v>
      </c>
      <c r="D276" s="258" t="s">
        <v>47</v>
      </c>
      <c r="E276" s="23"/>
      <c r="F276" s="50"/>
      <c r="G276" s="190">
        <v>15</v>
      </c>
      <c r="H276" s="16">
        <v>10</v>
      </c>
      <c r="I276" s="15"/>
      <c r="J276" s="16">
        <v>8</v>
      </c>
      <c r="K276" s="15"/>
      <c r="L276" s="14"/>
      <c r="M276" s="15">
        <v>12</v>
      </c>
      <c r="N276" s="14"/>
      <c r="O276" s="15"/>
      <c r="P276" s="50"/>
      <c r="Q276" s="23"/>
      <c r="R276" s="14"/>
      <c r="S276" s="23"/>
      <c r="T276" s="14"/>
      <c r="U276" s="23">
        <v>7</v>
      </c>
      <c r="V276" s="14"/>
      <c r="W276" s="23"/>
      <c r="X276" s="14"/>
      <c r="Y276" s="23"/>
      <c r="Z276" s="113">
        <f>IF(SUM(E276:Y276)=0,0,SUM(E276:Y276))</f>
        <v>52</v>
      </c>
      <c r="AA276" s="69"/>
      <c r="AB276" s="65">
        <f>IF(BA276=0,"",RANK(BA276,BA$265:BA$312))</f>
        <v>11</v>
      </c>
      <c r="AC276" s="125" t="s">
        <v>224</v>
      </c>
      <c r="AD276" s="50">
        <v>29.5</v>
      </c>
      <c r="AE276" s="258" t="s">
        <v>48</v>
      </c>
      <c r="AF276" s="23"/>
      <c r="AG276" s="50">
        <v>2</v>
      </c>
      <c r="AH276" s="190">
        <v>15</v>
      </c>
      <c r="AI276" s="16">
        <v>10</v>
      </c>
      <c r="AJ276" s="15"/>
      <c r="AK276" s="16"/>
      <c r="AL276" s="15"/>
      <c r="AM276" s="14"/>
      <c r="AN276" s="15"/>
      <c r="AO276" s="14"/>
      <c r="AP276" s="15"/>
      <c r="AQ276" s="50">
        <v>7</v>
      </c>
      <c r="AR276" s="23"/>
      <c r="AS276" s="14">
        <v>10</v>
      </c>
      <c r="AT276" s="23">
        <v>8</v>
      </c>
      <c r="AU276" s="14"/>
      <c r="AV276" s="23"/>
      <c r="AW276" s="14"/>
      <c r="AX276" s="23"/>
      <c r="AY276" s="14"/>
      <c r="AZ276" s="23"/>
      <c r="BA276" s="113">
        <f>IF(SUM(AF276:AZ276)=0,0,SUM(AF276:AZ276))</f>
        <v>52</v>
      </c>
    </row>
    <row r="277" spans="1:53" ht="13.5" customHeight="1" x14ac:dyDescent="0.25">
      <c r="A277" s="65">
        <f>IF(Z277=0,"",RANK(Z277,Z$265:Z$312))</f>
        <v>13</v>
      </c>
      <c r="B277" s="125" t="s">
        <v>142</v>
      </c>
      <c r="C277" s="50">
        <v>33.700000000000003</v>
      </c>
      <c r="D277" s="258" t="s">
        <v>48</v>
      </c>
      <c r="E277" s="23"/>
      <c r="F277" s="188">
        <v>7</v>
      </c>
      <c r="G277" s="15">
        <v>9</v>
      </c>
      <c r="H277" s="16">
        <v>7</v>
      </c>
      <c r="I277" s="15">
        <v>1</v>
      </c>
      <c r="J277" s="16">
        <v>3</v>
      </c>
      <c r="K277" s="15"/>
      <c r="L277" s="14"/>
      <c r="M277" s="15"/>
      <c r="N277" s="200">
        <v>15</v>
      </c>
      <c r="O277" s="15"/>
      <c r="P277" s="50"/>
      <c r="Q277" s="23">
        <v>3</v>
      </c>
      <c r="R277" s="14"/>
      <c r="S277" s="23"/>
      <c r="T277" s="14"/>
      <c r="U277" s="23"/>
      <c r="V277" s="14">
        <v>6</v>
      </c>
      <c r="W277" s="23"/>
      <c r="X277" s="14"/>
      <c r="Y277" s="23"/>
      <c r="Z277" s="113">
        <f>IF(SUM(E277:Y277)=0,0,SUM(E277:Y277))</f>
        <v>51</v>
      </c>
      <c r="AA277" s="69"/>
      <c r="AB277" s="65">
        <f>IF(BA277=0,"",RANK(BA277,BA$265:BA$312))</f>
        <v>13</v>
      </c>
      <c r="AC277" s="125" t="s">
        <v>220</v>
      </c>
      <c r="AD277" s="50">
        <v>33.1</v>
      </c>
      <c r="AE277" s="258" t="s">
        <v>48</v>
      </c>
      <c r="AF277" s="23"/>
      <c r="AG277" s="50">
        <v>10</v>
      </c>
      <c r="AH277" s="15"/>
      <c r="AI277" s="16"/>
      <c r="AJ277" s="15"/>
      <c r="AK277" s="16"/>
      <c r="AL277" s="15"/>
      <c r="AM277" s="14"/>
      <c r="AN277" s="190">
        <v>15</v>
      </c>
      <c r="AO277" s="14"/>
      <c r="AP277" s="15"/>
      <c r="AQ277" s="178">
        <v>15</v>
      </c>
      <c r="AR277" s="23"/>
      <c r="AS277" s="14"/>
      <c r="AT277" s="23"/>
      <c r="AU277" s="14"/>
      <c r="AV277" s="23"/>
      <c r="AW277" s="14">
        <v>8</v>
      </c>
      <c r="AX277" s="23"/>
      <c r="AY277" s="14"/>
      <c r="AZ277" s="23"/>
      <c r="BA277" s="113">
        <f>IF(SUM(AF277:AZ277)=0,0,SUM(AF277:AZ277))</f>
        <v>48</v>
      </c>
    </row>
    <row r="278" spans="1:53" ht="15" customHeight="1" x14ac:dyDescent="0.25">
      <c r="A278" s="65">
        <f>IF(Z278=0,"",RANK(Z278,Z$265:Z$312))</f>
        <v>13</v>
      </c>
      <c r="B278" s="125" t="s">
        <v>112</v>
      </c>
      <c r="C278" s="198">
        <v>26.4</v>
      </c>
      <c r="D278" s="258" t="s">
        <v>6</v>
      </c>
      <c r="E278" s="23"/>
      <c r="F278" s="50">
        <v>7</v>
      </c>
      <c r="G278" s="15"/>
      <c r="H278" s="16"/>
      <c r="I278" s="15">
        <v>6</v>
      </c>
      <c r="J278" s="16">
        <v>4</v>
      </c>
      <c r="K278" s="15">
        <v>3</v>
      </c>
      <c r="L278" s="14"/>
      <c r="M278" s="15"/>
      <c r="N278" s="14"/>
      <c r="O278" s="15"/>
      <c r="P278" s="50"/>
      <c r="Q278" s="23">
        <v>15</v>
      </c>
      <c r="R278" s="14">
        <v>4</v>
      </c>
      <c r="S278" s="23">
        <v>9</v>
      </c>
      <c r="T278" s="14"/>
      <c r="U278" s="23">
        <v>3</v>
      </c>
      <c r="V278" s="14"/>
      <c r="W278" s="23"/>
      <c r="X278" s="14"/>
      <c r="Y278" s="23"/>
      <c r="Z278" s="113">
        <f>IF(SUM(E278:Y278)=0,0,SUM(E278:Y278))</f>
        <v>51</v>
      </c>
      <c r="AA278" s="69"/>
      <c r="AB278" s="65">
        <f>IF(BA278=0,"",RANK(BA278,BA$265:BA$312))</f>
        <v>14</v>
      </c>
      <c r="AC278" s="125" t="s">
        <v>142</v>
      </c>
      <c r="AD278" s="50">
        <v>33.700000000000003</v>
      </c>
      <c r="AE278" s="258" t="s">
        <v>48</v>
      </c>
      <c r="AF278" s="23"/>
      <c r="AG278" s="50"/>
      <c r="AH278" s="15">
        <v>6</v>
      </c>
      <c r="AI278" s="16">
        <v>4</v>
      </c>
      <c r="AJ278" s="15">
        <v>6</v>
      </c>
      <c r="AK278" s="16">
        <v>1</v>
      </c>
      <c r="AL278" s="15"/>
      <c r="AM278" s="14">
        <v>3</v>
      </c>
      <c r="AN278" s="15"/>
      <c r="AO278" s="200">
        <v>15</v>
      </c>
      <c r="AP278" s="15"/>
      <c r="AQ278" s="50"/>
      <c r="AR278" s="23">
        <v>2</v>
      </c>
      <c r="AS278" s="14"/>
      <c r="AT278" s="23"/>
      <c r="AU278" s="14"/>
      <c r="AV278" s="23"/>
      <c r="AW278" s="14">
        <v>6</v>
      </c>
      <c r="AX278" s="23"/>
      <c r="AY278" s="14"/>
      <c r="AZ278" s="23"/>
      <c r="BA278" s="113">
        <f>IF(SUM(AF278:AZ278)=0,0,SUM(AF278:AZ278))</f>
        <v>43</v>
      </c>
    </row>
    <row r="279" spans="1:53" ht="13.5" customHeight="1" x14ac:dyDescent="0.25">
      <c r="A279" s="65">
        <f>IF(Z279=0,"",RANK(Z279,Z$265:Z$312))</f>
        <v>15</v>
      </c>
      <c r="B279" s="125" t="s">
        <v>222</v>
      </c>
      <c r="C279" s="50">
        <v>30.3</v>
      </c>
      <c r="D279" s="258" t="s">
        <v>47</v>
      </c>
      <c r="E279" s="23"/>
      <c r="F279" s="50">
        <v>2</v>
      </c>
      <c r="G279" s="15"/>
      <c r="H279" s="16"/>
      <c r="I279" s="15"/>
      <c r="J279" s="16"/>
      <c r="K279" s="195">
        <v>5</v>
      </c>
      <c r="L279" s="187">
        <v>18</v>
      </c>
      <c r="M279" s="15">
        <v>4</v>
      </c>
      <c r="N279" s="200">
        <v>15</v>
      </c>
      <c r="O279" s="15"/>
      <c r="P279" s="50"/>
      <c r="Q279" s="23"/>
      <c r="R279" s="14"/>
      <c r="S279" s="23"/>
      <c r="T279" s="14"/>
      <c r="U279" s="23"/>
      <c r="V279" s="14"/>
      <c r="W279" s="23"/>
      <c r="X279" s="14"/>
      <c r="Y279" s="23"/>
      <c r="Z279" s="113">
        <f>IF(SUM(E279:Y279)=0,0,SUM(E279:Y279))</f>
        <v>44</v>
      </c>
      <c r="AA279" s="69"/>
      <c r="AB279" s="65">
        <f>IF(BA279=0,"",RANK(BA279,BA$265:BA$312))</f>
        <v>15</v>
      </c>
      <c r="AC279" s="125" t="s">
        <v>330</v>
      </c>
      <c r="AD279" s="50">
        <v>38.6</v>
      </c>
      <c r="AE279" s="258" t="s">
        <v>335</v>
      </c>
      <c r="AF279" s="23"/>
      <c r="AG279" s="50"/>
      <c r="AH279" s="15"/>
      <c r="AI279" s="16"/>
      <c r="AJ279" s="15">
        <v>9</v>
      </c>
      <c r="AK279" s="16"/>
      <c r="AL279" s="15"/>
      <c r="AM279" s="14"/>
      <c r="AN279" s="15"/>
      <c r="AO279" s="14"/>
      <c r="AP279" s="15"/>
      <c r="AQ279" s="50">
        <v>7</v>
      </c>
      <c r="AR279" s="23">
        <v>9</v>
      </c>
      <c r="AS279" s="14">
        <v>7</v>
      </c>
      <c r="AT279" s="23">
        <v>9</v>
      </c>
      <c r="AU279" s="14"/>
      <c r="AV279" s="23"/>
      <c r="AW279" s="14"/>
      <c r="AX279" s="23"/>
      <c r="AY279" s="14"/>
      <c r="AZ279" s="23"/>
      <c r="BA279" s="113">
        <f>IF(SUM(AF279:AZ279)=0,0,SUM(AF279:AZ279))</f>
        <v>41</v>
      </c>
    </row>
    <row r="280" spans="1:53" ht="13.5" customHeight="1" x14ac:dyDescent="0.25">
      <c r="A280" s="65">
        <f>IF(Z280=0,"",RANK(Z280,Z$265:Z$312))</f>
        <v>16</v>
      </c>
      <c r="B280" s="125" t="s">
        <v>330</v>
      </c>
      <c r="C280" s="50">
        <v>38.6</v>
      </c>
      <c r="D280" s="258" t="s">
        <v>335</v>
      </c>
      <c r="E280" s="23"/>
      <c r="F280" s="50"/>
      <c r="G280" s="15"/>
      <c r="H280" s="16"/>
      <c r="I280" s="15">
        <v>8</v>
      </c>
      <c r="J280" s="16"/>
      <c r="K280" s="15"/>
      <c r="L280" s="14"/>
      <c r="M280" s="15"/>
      <c r="N280" s="14"/>
      <c r="O280" s="15"/>
      <c r="P280" s="187">
        <v>10</v>
      </c>
      <c r="Q280" s="23">
        <v>7</v>
      </c>
      <c r="R280" s="14">
        <v>7</v>
      </c>
      <c r="S280" s="23">
        <v>8</v>
      </c>
      <c r="T280" s="14"/>
      <c r="U280" s="23"/>
      <c r="V280" s="14"/>
      <c r="W280" s="23"/>
      <c r="X280" s="14"/>
      <c r="Y280" s="23"/>
      <c r="Z280" s="113">
        <f>IF(SUM(E280:Y280)=0,0,SUM(E280:Y280))</f>
        <v>40</v>
      </c>
      <c r="AA280" s="69"/>
      <c r="AB280" s="65">
        <f>IF(BA280=0,"",RANK(BA280,BA$265:BA$312))</f>
        <v>16</v>
      </c>
      <c r="AC280" s="125" t="s">
        <v>216</v>
      </c>
      <c r="AD280" s="50">
        <v>35.9</v>
      </c>
      <c r="AE280" s="258" t="s">
        <v>7</v>
      </c>
      <c r="AF280" s="23"/>
      <c r="AG280" s="50"/>
      <c r="AH280" s="15"/>
      <c r="AI280" s="16">
        <v>3</v>
      </c>
      <c r="AJ280" s="15"/>
      <c r="AK280" s="16"/>
      <c r="AL280" s="15"/>
      <c r="AM280" s="200">
        <v>15</v>
      </c>
      <c r="AN280" s="15"/>
      <c r="AO280" s="14">
        <v>1</v>
      </c>
      <c r="AP280" s="15"/>
      <c r="AQ280" s="50">
        <v>10</v>
      </c>
      <c r="AR280" s="23"/>
      <c r="AS280" s="14"/>
      <c r="AT280" s="23"/>
      <c r="AU280" s="14"/>
      <c r="AV280" s="23">
        <v>8</v>
      </c>
      <c r="AW280" s="14"/>
      <c r="AX280" s="23"/>
      <c r="AY280" s="14"/>
      <c r="AZ280" s="23"/>
      <c r="BA280" s="113">
        <f>IF(SUM(AF280:AZ280)=0,0,SUM(AF280:AZ280))</f>
        <v>37</v>
      </c>
    </row>
    <row r="281" spans="1:53" ht="13.5" customHeight="1" x14ac:dyDescent="0.25">
      <c r="A281" s="65">
        <f>IF(Z281=0,"",RANK(Z281,Z$265:Z$312))</f>
        <v>16</v>
      </c>
      <c r="B281" s="125" t="s">
        <v>134</v>
      </c>
      <c r="C281" s="50">
        <v>35.6</v>
      </c>
      <c r="D281" s="258" t="s">
        <v>57</v>
      </c>
      <c r="E281" s="23"/>
      <c r="F281" s="50"/>
      <c r="G281" s="15"/>
      <c r="H281" s="16">
        <v>10</v>
      </c>
      <c r="I281" s="15"/>
      <c r="J281" s="16"/>
      <c r="K281" s="15">
        <v>4</v>
      </c>
      <c r="L281" s="14"/>
      <c r="M281" s="15"/>
      <c r="N281" s="14"/>
      <c r="O281" s="190">
        <v>15</v>
      </c>
      <c r="P281" s="50"/>
      <c r="Q281" s="23"/>
      <c r="R281" s="14">
        <v>9</v>
      </c>
      <c r="S281" s="23"/>
      <c r="T281" s="14"/>
      <c r="U281" s="23"/>
      <c r="V281" s="14">
        <v>2</v>
      </c>
      <c r="W281" s="23"/>
      <c r="X281" s="14"/>
      <c r="Y281" s="23"/>
      <c r="Z281" s="113">
        <f>IF(SUM(E281:Y281)=0,0,SUM(E281:Y281))</f>
        <v>40</v>
      </c>
      <c r="AA281" s="69"/>
      <c r="AB281" s="65">
        <f>IF(BA281=0,"",RANK(BA281,BA$265:BA$312))</f>
        <v>17</v>
      </c>
      <c r="AC281" s="125" t="s">
        <v>227</v>
      </c>
      <c r="AD281" s="50">
        <v>43.3</v>
      </c>
      <c r="AE281" s="258" t="s">
        <v>228</v>
      </c>
      <c r="AF281" s="23"/>
      <c r="AG281" s="50"/>
      <c r="AH281" s="190">
        <v>15</v>
      </c>
      <c r="AI281" s="16"/>
      <c r="AJ281" s="15"/>
      <c r="AK281" s="16"/>
      <c r="AL281" s="15"/>
      <c r="AM281" s="14">
        <v>10</v>
      </c>
      <c r="AN281" s="15"/>
      <c r="AO281" s="14"/>
      <c r="AP281" s="15"/>
      <c r="AQ281" s="50"/>
      <c r="AR281" s="23"/>
      <c r="AS281" s="14"/>
      <c r="AT281" s="23"/>
      <c r="AU281" s="14"/>
      <c r="AV281" s="23">
        <v>4</v>
      </c>
      <c r="AW281" s="14"/>
      <c r="AX281" s="23"/>
      <c r="AY281" s="14"/>
      <c r="AZ281" s="23"/>
      <c r="BA281" s="113">
        <f>IF(SUM(AF281:AZ281)=0,0,SUM(AF281:AZ281))</f>
        <v>29</v>
      </c>
    </row>
    <row r="282" spans="1:53" ht="13.5" customHeight="1" x14ac:dyDescent="0.25">
      <c r="A282" s="65">
        <f>IF(Z282=0,"",RANK(Z282,Z$265:Z$312))</f>
        <v>18</v>
      </c>
      <c r="B282" s="125" t="s">
        <v>220</v>
      </c>
      <c r="C282" s="50">
        <v>33.1</v>
      </c>
      <c r="D282" s="258" t="s">
        <v>48</v>
      </c>
      <c r="E282" s="23"/>
      <c r="F282" s="50"/>
      <c r="G282" s="15"/>
      <c r="H282" s="16"/>
      <c r="I282" s="15"/>
      <c r="J282" s="16"/>
      <c r="K282" s="15"/>
      <c r="L282" s="14"/>
      <c r="M282" s="15">
        <v>8</v>
      </c>
      <c r="N282" s="187">
        <v>10</v>
      </c>
      <c r="O282" s="15"/>
      <c r="P282" s="50">
        <v>12</v>
      </c>
      <c r="Q282" s="23"/>
      <c r="R282" s="14"/>
      <c r="S282" s="23"/>
      <c r="T282" s="14"/>
      <c r="U282" s="23"/>
      <c r="V282" s="14">
        <v>9</v>
      </c>
      <c r="W282" s="23"/>
      <c r="X282" s="14"/>
      <c r="Y282" s="23"/>
      <c r="Z282" s="113">
        <f>IF(SUM(E282:Y282)=0,0,SUM(E282:Y282))</f>
        <v>39</v>
      </c>
      <c r="AA282" s="69"/>
      <c r="AB282" s="65">
        <f>IF(BA282=0,"",RANK(BA282,BA$265:BA$312))</f>
        <v>18</v>
      </c>
      <c r="AC282" s="125" t="s">
        <v>145</v>
      </c>
      <c r="AD282" s="50">
        <v>29.8</v>
      </c>
      <c r="AE282" s="258" t="s">
        <v>21</v>
      </c>
      <c r="AF282" s="23"/>
      <c r="AG282" s="50">
        <v>4</v>
      </c>
      <c r="AH282" s="15"/>
      <c r="AI282" s="16"/>
      <c r="AJ282" s="15">
        <v>10</v>
      </c>
      <c r="AK282" s="16"/>
      <c r="AL282" s="15">
        <v>1</v>
      </c>
      <c r="AM282" s="14"/>
      <c r="AN282" s="15"/>
      <c r="AO282" s="14">
        <v>3</v>
      </c>
      <c r="AP282" s="15"/>
      <c r="AQ282" s="50"/>
      <c r="AR282" s="23"/>
      <c r="AS282" s="14"/>
      <c r="AT282" s="23"/>
      <c r="AU282" s="14">
        <v>10</v>
      </c>
      <c r="AV282" s="23"/>
      <c r="AW282" s="14"/>
      <c r="AX282" s="23"/>
      <c r="AY282" s="14"/>
      <c r="AZ282" s="23"/>
      <c r="BA282" s="113">
        <f>IF(SUM(AF282:AZ282)=0,0,SUM(AF282:AZ282))</f>
        <v>28</v>
      </c>
    </row>
    <row r="283" spans="1:53" ht="13.5" customHeight="1" x14ac:dyDescent="0.25">
      <c r="A283" s="65">
        <f>IF(Z283=0,"",RANK(Z283,Z$265:Z$312))</f>
        <v>19</v>
      </c>
      <c r="B283" s="125" t="s">
        <v>216</v>
      </c>
      <c r="C283" s="50">
        <v>35.9</v>
      </c>
      <c r="D283" s="258" t="s">
        <v>7</v>
      </c>
      <c r="E283" s="23"/>
      <c r="F283" s="50"/>
      <c r="G283" s="15"/>
      <c r="H283" s="16">
        <v>4</v>
      </c>
      <c r="I283" s="15"/>
      <c r="J283" s="16"/>
      <c r="K283" s="15"/>
      <c r="L283" s="14"/>
      <c r="M283" s="15"/>
      <c r="N283" s="14"/>
      <c r="O283" s="15"/>
      <c r="P283" s="50">
        <v>6</v>
      </c>
      <c r="Q283" s="23"/>
      <c r="R283" s="14"/>
      <c r="S283" s="23"/>
      <c r="T283" s="14"/>
      <c r="U283" s="23">
        <v>9</v>
      </c>
      <c r="V283" s="14"/>
      <c r="W283" s="23"/>
      <c r="X283" s="14"/>
      <c r="Y283" s="23"/>
      <c r="Z283" s="113">
        <f>IF(SUM(E283:Y283)=0,0,SUM(E283:Y283))</f>
        <v>19</v>
      </c>
      <c r="AA283" s="69"/>
      <c r="AB283" s="65">
        <f>IF(BA283=0,"",RANK(BA283,BA$265:BA$312))</f>
        <v>19</v>
      </c>
      <c r="AC283" s="125" t="s">
        <v>143</v>
      </c>
      <c r="AD283" s="50">
        <v>35</v>
      </c>
      <c r="AE283" s="258" t="s">
        <v>21</v>
      </c>
      <c r="AF283" s="23"/>
      <c r="AG283" s="178">
        <v>15</v>
      </c>
      <c r="AH283" s="15"/>
      <c r="AI283" s="16"/>
      <c r="AJ283" s="15">
        <v>6</v>
      </c>
      <c r="AK283" s="16"/>
      <c r="AL283" s="15">
        <v>1</v>
      </c>
      <c r="AM283" s="14">
        <v>4</v>
      </c>
      <c r="AN283" s="15"/>
      <c r="AO283" s="14"/>
      <c r="AP283" s="15"/>
      <c r="AQ283" s="50"/>
      <c r="AR283" s="23"/>
      <c r="AS283" s="14"/>
      <c r="AT283" s="23"/>
      <c r="AU283" s="14"/>
      <c r="AV283" s="23"/>
      <c r="AW283" s="14"/>
      <c r="AX283" s="23"/>
      <c r="AY283" s="14"/>
      <c r="AZ283" s="23"/>
      <c r="BA283" s="113">
        <f>IF(SUM(AF283:AZ283)=0,0,SUM(AF283:AZ283))</f>
        <v>26</v>
      </c>
    </row>
    <row r="284" spans="1:53" ht="13.5" customHeight="1" x14ac:dyDescent="0.25">
      <c r="A284" s="65">
        <f>IF(Z284=0,"",RANK(Z284,Z$265:Z$312))</f>
        <v>19</v>
      </c>
      <c r="B284" s="125" t="s">
        <v>133</v>
      </c>
      <c r="C284" s="50">
        <v>32.6</v>
      </c>
      <c r="D284" s="258" t="s">
        <v>42</v>
      </c>
      <c r="E284" s="23"/>
      <c r="F284" s="50"/>
      <c r="G284" s="15"/>
      <c r="H284" s="16"/>
      <c r="I284" s="15">
        <v>3</v>
      </c>
      <c r="J284" s="16"/>
      <c r="K284" s="15">
        <v>8</v>
      </c>
      <c r="L284" s="14"/>
      <c r="M284" s="15">
        <v>8</v>
      </c>
      <c r="N284" s="14"/>
      <c r="O284" s="15"/>
      <c r="P284" s="50"/>
      <c r="Q284" s="23"/>
      <c r="R284" s="14"/>
      <c r="S284" s="23"/>
      <c r="T284" s="14"/>
      <c r="U284" s="23"/>
      <c r="V284" s="14"/>
      <c r="W284" s="23"/>
      <c r="X284" s="14"/>
      <c r="Y284" s="23"/>
      <c r="Z284" s="113">
        <f>IF(SUM(E284:Y284)=0,0,SUM(E284:Y284))</f>
        <v>19</v>
      </c>
      <c r="AA284" s="69"/>
      <c r="AB284" s="65">
        <f>IF(BA284=0,"",RANK(BA284,BA$265:BA$312))</f>
        <v>20</v>
      </c>
      <c r="AC284" s="125" t="s">
        <v>139</v>
      </c>
      <c r="AD284" s="50">
        <v>36.299999999999997</v>
      </c>
      <c r="AE284" s="258" t="s">
        <v>1</v>
      </c>
      <c r="AF284" s="23"/>
      <c r="AG284" s="50"/>
      <c r="AH284" s="15"/>
      <c r="AI284" s="16"/>
      <c r="AJ284" s="15"/>
      <c r="AK284" s="16">
        <v>2</v>
      </c>
      <c r="AL284" s="15"/>
      <c r="AM284" s="14">
        <v>10</v>
      </c>
      <c r="AN284" s="15"/>
      <c r="AO284" s="14"/>
      <c r="AP284" s="15"/>
      <c r="AQ284" s="50"/>
      <c r="AR284" s="23">
        <v>7</v>
      </c>
      <c r="AS284" s="14"/>
      <c r="AT284" s="23"/>
      <c r="AU284" s="14"/>
      <c r="AV284" s="23"/>
      <c r="AW284" s="14"/>
      <c r="AX284" s="23"/>
      <c r="AY284" s="14"/>
      <c r="AZ284" s="23"/>
      <c r="BA284" s="113">
        <f>IF(SUM(AF284:AZ284)=0,0,SUM(AF284:AZ284))</f>
        <v>19</v>
      </c>
    </row>
    <row r="285" spans="1:53" ht="13.5" customHeight="1" x14ac:dyDescent="0.25">
      <c r="A285" s="65">
        <f>IF(Z285=0,"",RANK(Z285,Z$265:Z$312))</f>
        <v>19</v>
      </c>
      <c r="B285" s="125" t="s">
        <v>218</v>
      </c>
      <c r="C285" s="50">
        <v>29.7</v>
      </c>
      <c r="D285" s="258" t="s">
        <v>7</v>
      </c>
      <c r="E285" s="23"/>
      <c r="F285" s="188">
        <v>5</v>
      </c>
      <c r="G285" s="15"/>
      <c r="H285" s="16"/>
      <c r="I285" s="15"/>
      <c r="J285" s="16">
        <v>6</v>
      </c>
      <c r="K285" s="15"/>
      <c r="L285" s="14"/>
      <c r="M285" s="15">
        <v>8</v>
      </c>
      <c r="N285" s="14"/>
      <c r="O285" s="15"/>
      <c r="P285" s="50"/>
      <c r="Q285" s="23"/>
      <c r="R285" s="14"/>
      <c r="S285" s="23"/>
      <c r="T285" s="14"/>
      <c r="U285" s="23"/>
      <c r="V285" s="14"/>
      <c r="W285" s="23"/>
      <c r="X285" s="14"/>
      <c r="Y285" s="23"/>
      <c r="Z285" s="113">
        <f>IF(SUM(E285:Y285)=0,0,SUM(E285:Y285))</f>
        <v>19</v>
      </c>
      <c r="AA285" s="69"/>
      <c r="AB285" s="65">
        <f>IF(BA285=0,"",RANK(BA285,BA$265:BA$312))</f>
        <v>21</v>
      </c>
      <c r="AC285" s="125" t="s">
        <v>215</v>
      </c>
      <c r="AD285" s="50">
        <v>39.299999999999997</v>
      </c>
      <c r="AE285" s="258" t="s">
        <v>6</v>
      </c>
      <c r="AF285" s="23"/>
      <c r="AG285" s="50"/>
      <c r="AH285" s="15"/>
      <c r="AI285" s="16">
        <v>1</v>
      </c>
      <c r="AJ285" s="15"/>
      <c r="AK285" s="16">
        <v>7</v>
      </c>
      <c r="AL285" s="15">
        <v>6</v>
      </c>
      <c r="AM285" s="14">
        <v>3</v>
      </c>
      <c r="AN285" s="15"/>
      <c r="AO285" s="14"/>
      <c r="AP285" s="15"/>
      <c r="AQ285" s="50"/>
      <c r="AR285" s="23"/>
      <c r="AS285" s="14"/>
      <c r="AT285" s="23"/>
      <c r="AU285" s="14"/>
      <c r="AV285" s="23"/>
      <c r="AW285" s="14"/>
      <c r="AX285" s="23"/>
      <c r="AY285" s="14"/>
      <c r="AZ285" s="23"/>
      <c r="BA285" s="113">
        <f>IF(SUM(AF285:AZ285)=0,0,SUM(AF285:AZ285))</f>
        <v>17</v>
      </c>
    </row>
    <row r="286" spans="1:53" ht="13.5" customHeight="1" x14ac:dyDescent="0.25">
      <c r="A286" s="65">
        <f>IF(Z286=0,"",RANK(Z286,Z$265:Z$312))</f>
        <v>22</v>
      </c>
      <c r="B286" s="125" t="s">
        <v>141</v>
      </c>
      <c r="C286" s="50">
        <v>27.9</v>
      </c>
      <c r="D286" s="258" t="s">
        <v>21</v>
      </c>
      <c r="E286" s="23"/>
      <c r="F286" s="50"/>
      <c r="G286" s="15"/>
      <c r="H286" s="16"/>
      <c r="I286" s="15"/>
      <c r="J286" s="16">
        <v>3</v>
      </c>
      <c r="K286" s="15">
        <v>12</v>
      </c>
      <c r="L286" s="14"/>
      <c r="M286" s="15"/>
      <c r="N286" s="14">
        <v>3</v>
      </c>
      <c r="O286" s="15"/>
      <c r="P286" s="50"/>
      <c r="Q286" s="23"/>
      <c r="R286" s="14"/>
      <c r="S286" s="23"/>
      <c r="T286" s="14"/>
      <c r="U286" s="23"/>
      <c r="V286" s="14"/>
      <c r="W286" s="23"/>
      <c r="X286" s="14"/>
      <c r="Y286" s="23"/>
      <c r="Z286" s="113">
        <f>IF(SUM(E286:Y286)=0,0,SUM(E286:Y286))</f>
        <v>18</v>
      </c>
      <c r="AA286" s="69"/>
      <c r="AB286" s="65">
        <f>IF(BA286=0,"",RANK(BA286,BA$265:BA$312))</f>
        <v>22</v>
      </c>
      <c r="AC286" s="125" t="s">
        <v>141</v>
      </c>
      <c r="AD286" s="50">
        <v>27.9</v>
      </c>
      <c r="AE286" s="258" t="s">
        <v>21</v>
      </c>
      <c r="AF286" s="23"/>
      <c r="AG286" s="50"/>
      <c r="AH286" s="15"/>
      <c r="AI286" s="16"/>
      <c r="AJ286" s="15"/>
      <c r="AK286" s="16"/>
      <c r="AL286" s="15">
        <v>9</v>
      </c>
      <c r="AM286" s="14"/>
      <c r="AN286" s="15"/>
      <c r="AO286" s="14">
        <v>6</v>
      </c>
      <c r="AP286" s="15"/>
      <c r="AQ286" s="50"/>
      <c r="AR286" s="23"/>
      <c r="AS286" s="14"/>
      <c r="AT286" s="23"/>
      <c r="AU286" s="14"/>
      <c r="AV286" s="23"/>
      <c r="AW286" s="14"/>
      <c r="AX286" s="23"/>
      <c r="AY286" s="14"/>
      <c r="AZ286" s="23"/>
      <c r="BA286" s="113">
        <f>IF(SUM(AF286:AZ286)=0,0,SUM(AF286:AZ286))</f>
        <v>15</v>
      </c>
    </row>
    <row r="287" spans="1:53" ht="13.5" customHeight="1" x14ac:dyDescent="0.25">
      <c r="A287" s="65">
        <f>IF(Z287=0,"",RANK(Z287,Z$265:Z$312))</f>
        <v>23</v>
      </c>
      <c r="B287" s="125" t="s">
        <v>385</v>
      </c>
      <c r="C287" s="50">
        <v>27.5</v>
      </c>
      <c r="D287" s="258" t="s">
        <v>42</v>
      </c>
      <c r="E287" s="23"/>
      <c r="F287" s="50"/>
      <c r="G287" s="15"/>
      <c r="H287" s="16"/>
      <c r="I287" s="15"/>
      <c r="J287" s="16"/>
      <c r="K287" s="15"/>
      <c r="L287" s="14">
        <v>3</v>
      </c>
      <c r="M287" s="15">
        <v>4</v>
      </c>
      <c r="N287" s="14"/>
      <c r="O287" s="15"/>
      <c r="P287" s="50">
        <v>10</v>
      </c>
      <c r="Q287" s="23"/>
      <c r="R287" s="14"/>
      <c r="S287" s="23"/>
      <c r="T287" s="14"/>
      <c r="U287" s="23"/>
      <c r="V287" s="14"/>
      <c r="W287" s="23"/>
      <c r="X287" s="14"/>
      <c r="Y287" s="23"/>
      <c r="Z287" s="113">
        <f>IF(SUM(E287:Y287)=0,0,SUM(E287:Y287))</f>
        <v>17</v>
      </c>
      <c r="AA287" s="69"/>
      <c r="AB287" s="65">
        <f>IF(BA287=0,"",RANK(BA287,BA$265:BA$312))</f>
        <v>22</v>
      </c>
      <c r="AC287" s="125" t="s">
        <v>415</v>
      </c>
      <c r="AD287" s="50">
        <v>30.2</v>
      </c>
      <c r="AE287" s="258" t="s">
        <v>48</v>
      </c>
      <c r="AF287" s="23"/>
      <c r="AG287" s="50"/>
      <c r="AH287" s="15"/>
      <c r="AI287" s="16"/>
      <c r="AJ287" s="15"/>
      <c r="AK287" s="16"/>
      <c r="AL287" s="15"/>
      <c r="AM287" s="14"/>
      <c r="AN287" s="15"/>
      <c r="AO287" s="200">
        <v>15</v>
      </c>
      <c r="AP287" s="15"/>
      <c r="AQ287" s="50"/>
      <c r="AR287" s="23"/>
      <c r="AS287" s="14"/>
      <c r="AT287" s="23"/>
      <c r="AU287" s="14"/>
      <c r="AV287" s="23"/>
      <c r="AW287" s="14"/>
      <c r="AX287" s="23"/>
      <c r="AY287" s="14"/>
      <c r="AZ287" s="23"/>
      <c r="BA287" s="113">
        <f>IF(SUM(AF287:AZ287)=0,0,SUM(AF287:AZ287))</f>
        <v>15</v>
      </c>
    </row>
    <row r="288" spans="1:53" ht="13.5" customHeight="1" x14ac:dyDescent="0.25">
      <c r="A288" s="65">
        <f>IF(Z288=0,"",RANK(Z288,Z$265:Z$312))</f>
        <v>24</v>
      </c>
      <c r="B288" s="125" t="s">
        <v>415</v>
      </c>
      <c r="C288" s="50">
        <v>30.2</v>
      </c>
      <c r="D288" s="258" t="s">
        <v>48</v>
      </c>
      <c r="E288" s="23"/>
      <c r="F288" s="50"/>
      <c r="G288" s="15"/>
      <c r="H288" s="16"/>
      <c r="I288" s="15"/>
      <c r="J288" s="16"/>
      <c r="K288" s="15"/>
      <c r="L288" s="14"/>
      <c r="M288" s="15"/>
      <c r="N288" s="200">
        <v>15</v>
      </c>
      <c r="O288" s="15"/>
      <c r="P288" s="50"/>
      <c r="Q288" s="23"/>
      <c r="R288" s="14"/>
      <c r="S288" s="23"/>
      <c r="T288" s="14"/>
      <c r="U288" s="23"/>
      <c r="V288" s="14"/>
      <c r="W288" s="23"/>
      <c r="X288" s="14"/>
      <c r="Y288" s="23"/>
      <c r="Z288" s="113">
        <f>IF(SUM(E288:Y288)=0,0,SUM(E288:Y288))</f>
        <v>15</v>
      </c>
      <c r="AA288" s="69"/>
      <c r="AB288" s="65">
        <f>IF(BA288=0,"",RANK(BA288,BA$265:BA$312))</f>
        <v>24</v>
      </c>
      <c r="AC288" s="125" t="s">
        <v>219</v>
      </c>
      <c r="AD288" s="50">
        <v>51.1</v>
      </c>
      <c r="AE288" s="258" t="s">
        <v>48</v>
      </c>
      <c r="AF288" s="23"/>
      <c r="AG288" s="50">
        <v>4</v>
      </c>
      <c r="AH288" s="15"/>
      <c r="AI288" s="16"/>
      <c r="AJ288" s="15"/>
      <c r="AK288" s="16"/>
      <c r="AL288" s="15"/>
      <c r="AM288" s="14"/>
      <c r="AN288" s="15"/>
      <c r="AO288" s="14">
        <v>10</v>
      </c>
      <c r="AP288" s="15"/>
      <c r="AQ288" s="50"/>
      <c r="AR288" s="23"/>
      <c r="AS288" s="14"/>
      <c r="AT288" s="23"/>
      <c r="AU288" s="14"/>
      <c r="AV288" s="23"/>
      <c r="AW288" s="14"/>
      <c r="AX288" s="23"/>
      <c r="AY288" s="14"/>
      <c r="AZ288" s="23"/>
      <c r="BA288" s="113">
        <f>IF(SUM(AF288:AZ288)=0,0,SUM(AF288:AZ288))</f>
        <v>14</v>
      </c>
    </row>
    <row r="289" spans="1:53" ht="13.5" customHeight="1" x14ac:dyDescent="0.25">
      <c r="A289" s="65">
        <f>IF(Z289=0,"",RANK(Z289,Z$265:Z$312))</f>
        <v>25</v>
      </c>
      <c r="B289" s="125" t="s">
        <v>143</v>
      </c>
      <c r="C289" s="50">
        <v>35</v>
      </c>
      <c r="D289" s="258" t="s">
        <v>21</v>
      </c>
      <c r="E289" s="23"/>
      <c r="F289" s="50">
        <v>7</v>
      </c>
      <c r="G289" s="15"/>
      <c r="H289" s="16"/>
      <c r="I289" s="15">
        <v>3</v>
      </c>
      <c r="J289" s="16"/>
      <c r="K289" s="15"/>
      <c r="L289" s="14">
        <v>3</v>
      </c>
      <c r="M289" s="15"/>
      <c r="N289" s="14"/>
      <c r="O289" s="15"/>
      <c r="P289" s="50"/>
      <c r="Q289" s="23"/>
      <c r="R289" s="14"/>
      <c r="S289" s="23"/>
      <c r="T289" s="14"/>
      <c r="U289" s="23"/>
      <c r="V289" s="14"/>
      <c r="W289" s="23"/>
      <c r="X289" s="14"/>
      <c r="Y289" s="23"/>
      <c r="Z289" s="113">
        <f>IF(SUM(E289:Y289)=0,0,SUM(E289:Y289))</f>
        <v>13</v>
      </c>
      <c r="AA289" s="69"/>
      <c r="AB289" s="65">
        <f>IF(BA289=0,"",RANK(BA289,BA$265:BA$312))</f>
        <v>25</v>
      </c>
      <c r="AC289" s="125" t="s">
        <v>133</v>
      </c>
      <c r="AD289" s="50">
        <v>32.6</v>
      </c>
      <c r="AE289" s="258" t="s">
        <v>42</v>
      </c>
      <c r="AF289" s="23"/>
      <c r="AG289" s="50"/>
      <c r="AH289" s="15"/>
      <c r="AI289" s="16"/>
      <c r="AJ289" s="15"/>
      <c r="AK289" s="16"/>
      <c r="AL289" s="15">
        <v>12</v>
      </c>
      <c r="AM289" s="14"/>
      <c r="AN289" s="15">
        <v>1</v>
      </c>
      <c r="AO289" s="14"/>
      <c r="AP289" s="15"/>
      <c r="AQ289" s="50"/>
      <c r="AR289" s="23"/>
      <c r="AS289" s="14"/>
      <c r="AT289" s="23"/>
      <c r="AU289" s="14"/>
      <c r="AV289" s="23"/>
      <c r="AW289" s="14"/>
      <c r="AX289" s="23"/>
      <c r="AY289" s="14"/>
      <c r="AZ289" s="23"/>
      <c r="BA289" s="113">
        <f>IF(SUM(AF289:AZ289)=0,0,SUM(AF289:AZ289))</f>
        <v>13</v>
      </c>
    </row>
    <row r="290" spans="1:53" ht="13.5" customHeight="1" x14ac:dyDescent="0.25">
      <c r="A290" s="65">
        <f>IF(Z290=0,"",RANK(Z290,Z$265:Z$312))</f>
        <v>26</v>
      </c>
      <c r="B290" s="125" t="s">
        <v>331</v>
      </c>
      <c r="C290" s="50">
        <v>30.5</v>
      </c>
      <c r="D290" s="258" t="s">
        <v>46</v>
      </c>
      <c r="E290" s="23"/>
      <c r="F290" s="50"/>
      <c r="G290" s="15"/>
      <c r="H290" s="16"/>
      <c r="I290" s="15">
        <v>6</v>
      </c>
      <c r="J290" s="16"/>
      <c r="K290" s="15"/>
      <c r="L290" s="14"/>
      <c r="M290" s="15"/>
      <c r="N290" s="14"/>
      <c r="O290" s="15">
        <v>6</v>
      </c>
      <c r="P290" s="50"/>
      <c r="Q290" s="23"/>
      <c r="R290" s="14"/>
      <c r="S290" s="23"/>
      <c r="T290" s="14"/>
      <c r="U290" s="23"/>
      <c r="V290" s="14"/>
      <c r="W290" s="23"/>
      <c r="X290" s="14"/>
      <c r="Y290" s="23"/>
      <c r="Z290" s="113">
        <f>IF(SUM(E290:Y290)=0,0,SUM(E290:Y290))</f>
        <v>12</v>
      </c>
      <c r="AA290" s="69"/>
      <c r="AB290" s="65">
        <f>IF(BA290=0,"",RANK(BA290,BA$265:BA$312))</f>
        <v>25</v>
      </c>
      <c r="AC290" s="125" t="s">
        <v>136</v>
      </c>
      <c r="AD290" s="50">
        <v>50.8</v>
      </c>
      <c r="AE290" s="258" t="s">
        <v>22</v>
      </c>
      <c r="AF290" s="23"/>
      <c r="AG290" s="50">
        <v>8</v>
      </c>
      <c r="AH290" s="15"/>
      <c r="AI290" s="16"/>
      <c r="AJ290" s="15">
        <v>1</v>
      </c>
      <c r="AK290" s="16"/>
      <c r="AL290" s="15"/>
      <c r="AM290" s="14"/>
      <c r="AN290" s="15"/>
      <c r="AO290" s="14"/>
      <c r="AP290" s="15"/>
      <c r="AQ290" s="50"/>
      <c r="AR290" s="23"/>
      <c r="AS290" s="14"/>
      <c r="AT290" s="23"/>
      <c r="AU290" s="14"/>
      <c r="AV290" s="23">
        <v>4</v>
      </c>
      <c r="AW290" s="14"/>
      <c r="AX290" s="23"/>
      <c r="AY290" s="14"/>
      <c r="AZ290" s="23"/>
      <c r="BA290" s="113">
        <f>IF(SUM(AF290:AZ290)=0,0,SUM(AF290:AZ290))</f>
        <v>13</v>
      </c>
    </row>
    <row r="291" spans="1:53" ht="13.5" customHeight="1" x14ac:dyDescent="0.25">
      <c r="A291" s="65">
        <f>IF(Z291=0,"",RANK(Z291,Z$265:Z$312))</f>
        <v>26</v>
      </c>
      <c r="B291" s="125" t="s">
        <v>378</v>
      </c>
      <c r="C291" s="50">
        <v>30.4</v>
      </c>
      <c r="D291" s="258" t="s">
        <v>47</v>
      </c>
      <c r="E291" s="23"/>
      <c r="F291" s="50"/>
      <c r="G291" s="15"/>
      <c r="H291" s="16"/>
      <c r="I291" s="15"/>
      <c r="J291" s="16"/>
      <c r="K291" s="15"/>
      <c r="L291" s="14"/>
      <c r="M291" s="195">
        <v>9</v>
      </c>
      <c r="N291" s="14"/>
      <c r="O291" s="15"/>
      <c r="P291" s="50">
        <v>3</v>
      </c>
      <c r="Q291" s="23"/>
      <c r="R291" s="14"/>
      <c r="S291" s="23"/>
      <c r="T291" s="14"/>
      <c r="U291" s="23"/>
      <c r="V291" s="14"/>
      <c r="W291" s="23"/>
      <c r="X291" s="14"/>
      <c r="Y291" s="23"/>
      <c r="Z291" s="113">
        <f>IF(SUM(E291:Y291)=0,0,SUM(E291:Y291))</f>
        <v>12</v>
      </c>
      <c r="AA291" s="69"/>
      <c r="AB291" s="65">
        <f>IF(BA291=0,"",RANK(BA291,BA$265:BA$312))</f>
        <v>27</v>
      </c>
      <c r="AC291" s="125" t="s">
        <v>378</v>
      </c>
      <c r="AD291" s="50">
        <v>30.4</v>
      </c>
      <c r="AE291" s="258" t="s">
        <v>47</v>
      </c>
      <c r="AF291" s="23"/>
      <c r="AG291" s="50"/>
      <c r="AH291" s="15"/>
      <c r="AI291" s="16"/>
      <c r="AJ291" s="15"/>
      <c r="AK291" s="16"/>
      <c r="AL291" s="15">
        <v>1</v>
      </c>
      <c r="AM291" s="14"/>
      <c r="AN291" s="15">
        <v>3</v>
      </c>
      <c r="AO291" s="14"/>
      <c r="AP291" s="15"/>
      <c r="AQ291" s="50">
        <v>8</v>
      </c>
      <c r="AR291" s="23"/>
      <c r="AS291" s="14"/>
      <c r="AT291" s="23"/>
      <c r="AU291" s="14"/>
      <c r="AV291" s="23"/>
      <c r="AW291" s="14"/>
      <c r="AX291" s="23"/>
      <c r="AY291" s="14"/>
      <c r="AZ291" s="23"/>
      <c r="BA291" s="113">
        <f>IF(SUM(AF291:AZ291)=0,0,SUM(AF291:AZ291))</f>
        <v>12</v>
      </c>
    </row>
    <row r="292" spans="1:53" ht="15" customHeight="1" x14ac:dyDescent="0.25">
      <c r="A292" s="65">
        <f>IF(Z292=0,"",RANK(Z292,Z$265:Z$312))</f>
        <v>28</v>
      </c>
      <c r="B292" s="125" t="s">
        <v>136</v>
      </c>
      <c r="C292" s="50">
        <v>51.9</v>
      </c>
      <c r="D292" s="258" t="s">
        <v>22</v>
      </c>
      <c r="E292" s="23"/>
      <c r="F292" s="187">
        <v>10</v>
      </c>
      <c r="G292" s="15"/>
      <c r="H292" s="16"/>
      <c r="I292" s="15"/>
      <c r="J292" s="16"/>
      <c r="K292" s="15"/>
      <c r="L292" s="14"/>
      <c r="M292" s="15"/>
      <c r="N292" s="14"/>
      <c r="O292" s="15"/>
      <c r="P292" s="50"/>
      <c r="Q292" s="23"/>
      <c r="R292" s="14"/>
      <c r="S292" s="23"/>
      <c r="T292" s="14"/>
      <c r="U292" s="23"/>
      <c r="V292" s="14"/>
      <c r="W292" s="23"/>
      <c r="X292" s="14"/>
      <c r="Y292" s="23"/>
      <c r="Z292" s="113">
        <f>IF(SUM(E292:Y292)=0,0,SUM(E292:Y292))</f>
        <v>10</v>
      </c>
      <c r="AA292" s="69"/>
      <c r="AB292" s="65">
        <f>IF(BA292=0,"",RANK(BA292,BA$265:BA$312))</f>
        <v>27</v>
      </c>
      <c r="AC292" s="125" t="s">
        <v>408</v>
      </c>
      <c r="AD292" s="50">
        <v>36</v>
      </c>
      <c r="AE292" s="258" t="s">
        <v>42</v>
      </c>
      <c r="AF292" s="23"/>
      <c r="AG292" s="50"/>
      <c r="AH292" s="15"/>
      <c r="AI292" s="16"/>
      <c r="AJ292" s="15"/>
      <c r="AK292" s="16"/>
      <c r="AL292" s="15"/>
      <c r="AM292" s="14"/>
      <c r="AN292" s="15"/>
      <c r="AO292" s="14"/>
      <c r="AP292" s="15">
        <v>8</v>
      </c>
      <c r="AQ292" s="50"/>
      <c r="AR292" s="23"/>
      <c r="AS292" s="14"/>
      <c r="AT292" s="23"/>
      <c r="AU292" s="14"/>
      <c r="AV292" s="23"/>
      <c r="AW292" s="14">
        <v>4</v>
      </c>
      <c r="AX292" s="23"/>
      <c r="AY292" s="14"/>
      <c r="AZ292" s="23"/>
      <c r="BA292" s="113">
        <f>IF(SUM(AF292:AZ292)=0,0,SUM(AF292:AZ292))</f>
        <v>12</v>
      </c>
    </row>
    <row r="293" spans="1:53" ht="13.5" customHeight="1" x14ac:dyDescent="0.25">
      <c r="A293" s="65">
        <f>IF(Z293=0,"",RANK(Z293,Z$265:Z$312))</f>
        <v>28</v>
      </c>
      <c r="B293" s="125" t="s">
        <v>226</v>
      </c>
      <c r="C293" s="50">
        <v>39.1</v>
      </c>
      <c r="D293" s="258" t="s">
        <v>6</v>
      </c>
      <c r="E293" s="23"/>
      <c r="F293" s="50"/>
      <c r="G293" s="15"/>
      <c r="H293" s="16"/>
      <c r="I293" s="15">
        <v>10</v>
      </c>
      <c r="J293" s="16"/>
      <c r="K293" s="15"/>
      <c r="L293" s="14"/>
      <c r="M293" s="15"/>
      <c r="N293" s="14"/>
      <c r="O293" s="15"/>
      <c r="P293" s="50"/>
      <c r="Q293" s="23"/>
      <c r="R293" s="14"/>
      <c r="S293" s="23"/>
      <c r="T293" s="14"/>
      <c r="U293" s="23"/>
      <c r="V293" s="14"/>
      <c r="W293" s="23"/>
      <c r="X293" s="14"/>
      <c r="Y293" s="23"/>
      <c r="Z293" s="113">
        <f>IF(SUM(E293:Y293)=0,0,SUM(E293:Y293))</f>
        <v>10</v>
      </c>
      <c r="AA293" s="69"/>
      <c r="AB293" s="65">
        <f>IF(BA293=0,"",RANK(BA293,BA$265:BA$312))</f>
        <v>29</v>
      </c>
      <c r="AC293" s="125" t="s">
        <v>222</v>
      </c>
      <c r="AD293" s="50">
        <v>30.3</v>
      </c>
      <c r="AE293" s="258" t="s">
        <v>47</v>
      </c>
      <c r="AF293" s="23"/>
      <c r="AG293" s="50"/>
      <c r="AH293" s="15"/>
      <c r="AI293" s="16"/>
      <c r="AJ293" s="15"/>
      <c r="AK293" s="16"/>
      <c r="AL293" s="15">
        <v>1</v>
      </c>
      <c r="AM293" s="14"/>
      <c r="AN293" s="15"/>
      <c r="AO293" s="14">
        <v>10</v>
      </c>
      <c r="AP293" s="15"/>
      <c r="AQ293" s="50"/>
      <c r="AR293" s="23"/>
      <c r="AS293" s="14"/>
      <c r="AT293" s="23"/>
      <c r="AU293" s="14"/>
      <c r="AV293" s="23"/>
      <c r="AW293" s="14"/>
      <c r="AX293" s="23"/>
      <c r="AY293" s="14"/>
      <c r="AZ293" s="23"/>
      <c r="BA293" s="113">
        <f>IF(SUM(AF293:AZ293)=0,0,SUM(AF293:AZ293))</f>
        <v>11</v>
      </c>
    </row>
    <row r="294" spans="1:53" ht="13.5" customHeight="1" x14ac:dyDescent="0.25">
      <c r="A294" s="65">
        <f>IF(Z294=0,"",RANK(Z294,Z$265:Z$312))</f>
        <v>28</v>
      </c>
      <c r="B294" s="125" t="s">
        <v>308</v>
      </c>
      <c r="C294" s="50">
        <v>30.7</v>
      </c>
      <c r="D294" s="258" t="s">
        <v>49</v>
      </c>
      <c r="E294" s="23"/>
      <c r="F294" s="50"/>
      <c r="G294" s="15"/>
      <c r="H294" s="16">
        <v>7</v>
      </c>
      <c r="I294" s="15"/>
      <c r="J294" s="16">
        <v>3</v>
      </c>
      <c r="K294" s="15"/>
      <c r="L294" s="14"/>
      <c r="M294" s="15"/>
      <c r="N294" s="14"/>
      <c r="O294" s="15"/>
      <c r="P294" s="50"/>
      <c r="Q294" s="23"/>
      <c r="R294" s="14"/>
      <c r="S294" s="23"/>
      <c r="T294" s="14"/>
      <c r="U294" s="23"/>
      <c r="V294" s="14"/>
      <c r="W294" s="23"/>
      <c r="X294" s="14"/>
      <c r="Y294" s="23"/>
      <c r="Z294" s="113">
        <f>IF(SUM(E294:Y294)=0,0,SUM(E294:Y294))</f>
        <v>10</v>
      </c>
      <c r="AA294" s="69"/>
      <c r="AB294" s="65">
        <f>IF(BA294=0,"",RANK(BA294,BA$265:BA$312))</f>
        <v>30</v>
      </c>
      <c r="AC294" s="125" t="s">
        <v>217</v>
      </c>
      <c r="AD294" s="50">
        <v>39.9</v>
      </c>
      <c r="AE294" s="258" t="s">
        <v>7</v>
      </c>
      <c r="AF294" s="23"/>
      <c r="AG294" s="50"/>
      <c r="AH294" s="15"/>
      <c r="AI294" s="16"/>
      <c r="AJ294" s="15"/>
      <c r="AK294" s="16"/>
      <c r="AL294" s="15"/>
      <c r="AM294" s="14"/>
      <c r="AN294" s="15">
        <v>1</v>
      </c>
      <c r="AO294" s="14"/>
      <c r="AP294" s="15"/>
      <c r="AQ294" s="50"/>
      <c r="AR294" s="23"/>
      <c r="AS294" s="14"/>
      <c r="AT294" s="23"/>
      <c r="AU294" s="14"/>
      <c r="AV294" s="23">
        <v>9</v>
      </c>
      <c r="AW294" s="14"/>
      <c r="AX294" s="23"/>
      <c r="AY294" s="14"/>
      <c r="AZ294" s="23"/>
      <c r="BA294" s="113">
        <f>IF(SUM(AF294:AZ294)=0,0,SUM(AF294:AZ294))</f>
        <v>10</v>
      </c>
    </row>
    <row r="295" spans="1:53" ht="13.5" customHeight="1" x14ac:dyDescent="0.25">
      <c r="A295" s="65">
        <f>IF(Z295=0,"",RANK(Z295,Z$265:Z$312))</f>
        <v>31</v>
      </c>
      <c r="B295" s="125" t="s">
        <v>217</v>
      </c>
      <c r="C295" s="50">
        <v>39.9</v>
      </c>
      <c r="D295" s="258" t="s">
        <v>7</v>
      </c>
      <c r="E295" s="23"/>
      <c r="F295" s="50"/>
      <c r="G295" s="15"/>
      <c r="H295" s="16"/>
      <c r="I295" s="15"/>
      <c r="J295" s="16"/>
      <c r="K295" s="15"/>
      <c r="L295" s="14"/>
      <c r="M295" s="15"/>
      <c r="N295" s="14"/>
      <c r="O295" s="15"/>
      <c r="P295" s="50"/>
      <c r="Q295" s="23"/>
      <c r="R295" s="14"/>
      <c r="S295" s="23"/>
      <c r="T295" s="14"/>
      <c r="U295" s="23">
        <v>9</v>
      </c>
      <c r="V295" s="14"/>
      <c r="W295" s="23"/>
      <c r="X295" s="14"/>
      <c r="Y295" s="23"/>
      <c r="Z295" s="113">
        <f>IF(SUM(E295:Y295)=0,0,SUM(E295:Y295))</f>
        <v>9</v>
      </c>
      <c r="AA295" s="69"/>
      <c r="AB295" s="65">
        <f>IF(BA295=0,"",RANK(BA295,BA$265:BA$312))</f>
        <v>31</v>
      </c>
      <c r="AC295" s="125" t="s">
        <v>226</v>
      </c>
      <c r="AD295" s="50">
        <v>39.1</v>
      </c>
      <c r="AE295" s="258" t="s">
        <v>6</v>
      </c>
      <c r="AF295" s="23"/>
      <c r="AG295" s="50"/>
      <c r="AH295" s="15"/>
      <c r="AI295" s="16"/>
      <c r="AJ295" s="15">
        <v>9</v>
      </c>
      <c r="AK295" s="16"/>
      <c r="AL295" s="15"/>
      <c r="AM295" s="14"/>
      <c r="AN295" s="15"/>
      <c r="AO295" s="14"/>
      <c r="AP295" s="15"/>
      <c r="AQ295" s="50"/>
      <c r="AR295" s="23"/>
      <c r="AS295" s="14"/>
      <c r="AT295" s="23"/>
      <c r="AU295" s="14"/>
      <c r="AV295" s="23"/>
      <c r="AW295" s="14"/>
      <c r="AX295" s="23"/>
      <c r="AY295" s="14"/>
      <c r="AZ295" s="23"/>
      <c r="BA295" s="113">
        <f>IF(SUM(AF295:AZ295)=0,0,SUM(AF295:AZ295))</f>
        <v>9</v>
      </c>
    </row>
    <row r="296" spans="1:53" ht="13.5" customHeight="1" x14ac:dyDescent="0.25">
      <c r="A296" s="65">
        <f>IF(Z296=0,"",RANK(Z296,Z$265:Z$312))</f>
        <v>32</v>
      </c>
      <c r="B296" s="125" t="s">
        <v>408</v>
      </c>
      <c r="C296" s="50">
        <v>36</v>
      </c>
      <c r="D296" s="258" t="s">
        <v>42</v>
      </c>
      <c r="E296" s="23"/>
      <c r="F296" s="50"/>
      <c r="G296" s="15"/>
      <c r="H296" s="16"/>
      <c r="I296" s="15"/>
      <c r="J296" s="16"/>
      <c r="K296" s="15"/>
      <c r="L296" s="14"/>
      <c r="M296" s="15"/>
      <c r="N296" s="14"/>
      <c r="O296" s="15">
        <v>6</v>
      </c>
      <c r="P296" s="50"/>
      <c r="Q296" s="23"/>
      <c r="R296" s="14"/>
      <c r="S296" s="23"/>
      <c r="T296" s="14"/>
      <c r="U296" s="23"/>
      <c r="V296" s="14">
        <v>2</v>
      </c>
      <c r="W296" s="23"/>
      <c r="X296" s="14"/>
      <c r="Y296" s="23"/>
      <c r="Z296" s="113">
        <f>IF(SUM(E296:Y296)=0,0,SUM(E296:Y296))</f>
        <v>8</v>
      </c>
      <c r="AA296" s="69"/>
      <c r="AB296" s="65">
        <f>IF(BA296=0,"",RANK(BA296,BA$265:BA$312))</f>
        <v>32</v>
      </c>
      <c r="AC296" s="125" t="s">
        <v>135</v>
      </c>
      <c r="AD296" s="50">
        <v>54</v>
      </c>
      <c r="AE296" s="258" t="s">
        <v>45</v>
      </c>
      <c r="AF296" s="23"/>
      <c r="AG296" s="50">
        <v>8</v>
      </c>
      <c r="AH296" s="15"/>
      <c r="AI296" s="16"/>
      <c r="AJ296" s="15"/>
      <c r="AK296" s="16"/>
      <c r="AL296" s="15"/>
      <c r="AM296" s="14"/>
      <c r="AN296" s="15"/>
      <c r="AO296" s="14"/>
      <c r="AP296" s="15"/>
      <c r="AQ296" s="50"/>
      <c r="AR296" s="23"/>
      <c r="AS296" s="14"/>
      <c r="AT296" s="23"/>
      <c r="AU296" s="14"/>
      <c r="AV296" s="23"/>
      <c r="AW296" s="14"/>
      <c r="AX296" s="23"/>
      <c r="AY296" s="14"/>
      <c r="AZ296" s="23"/>
      <c r="BA296" s="113">
        <f>IF(SUM(AF296:AZ296)=0,0,SUM(AF296:AZ296))</f>
        <v>8</v>
      </c>
    </row>
    <row r="297" spans="1:53" ht="13.5" customHeight="1" x14ac:dyDescent="0.25">
      <c r="A297" s="65">
        <f>IF(Z297=0,"",RANK(Z297,Z$265:Z$312))</f>
        <v>33</v>
      </c>
      <c r="B297" s="125" t="s">
        <v>227</v>
      </c>
      <c r="C297" s="50">
        <v>43.9</v>
      </c>
      <c r="D297" s="258" t="s">
        <v>228</v>
      </c>
      <c r="E297" s="23"/>
      <c r="F297" s="50"/>
      <c r="G297" s="15">
        <v>6</v>
      </c>
      <c r="H297" s="16"/>
      <c r="I297" s="15"/>
      <c r="J297" s="16"/>
      <c r="K297" s="15"/>
      <c r="L297" s="14"/>
      <c r="M297" s="15"/>
      <c r="N297" s="14"/>
      <c r="O297" s="15"/>
      <c r="P297" s="50"/>
      <c r="Q297" s="23"/>
      <c r="R297" s="14"/>
      <c r="S297" s="23"/>
      <c r="T297" s="14"/>
      <c r="U297" s="23"/>
      <c r="V297" s="14"/>
      <c r="W297" s="23"/>
      <c r="X297" s="14"/>
      <c r="Y297" s="23"/>
      <c r="Z297" s="113">
        <f>IF(SUM(E297:Y297)=0,0,SUM(E297:Y297))</f>
        <v>6</v>
      </c>
      <c r="AA297" s="69"/>
      <c r="AB297" s="65">
        <f>IF(BA297=0,"",RANK(BA297,BA$265:BA$312))</f>
        <v>33</v>
      </c>
      <c r="AC297" s="125" t="s">
        <v>436</v>
      </c>
      <c r="AD297" s="50">
        <v>29.4</v>
      </c>
      <c r="AE297" s="258" t="s">
        <v>6</v>
      </c>
      <c r="AF297" s="23"/>
      <c r="AG297" s="50"/>
      <c r="AH297" s="15"/>
      <c r="AI297" s="16"/>
      <c r="AJ297" s="15"/>
      <c r="AK297" s="16"/>
      <c r="AL297" s="15"/>
      <c r="AM297" s="14"/>
      <c r="AN297" s="15"/>
      <c r="AO297" s="14"/>
      <c r="AP297" s="15"/>
      <c r="AQ297" s="50"/>
      <c r="AR297" s="23"/>
      <c r="AS297" s="14"/>
      <c r="AT297" s="23"/>
      <c r="AU297" s="14">
        <v>6</v>
      </c>
      <c r="AV297" s="23"/>
      <c r="AW297" s="14"/>
      <c r="AX297" s="23"/>
      <c r="AY297" s="14"/>
      <c r="AZ297" s="23"/>
      <c r="BA297" s="113">
        <f>IF(SUM(AF297:AZ297)=0,0,SUM(AF297:AZ297))</f>
        <v>6</v>
      </c>
    </row>
    <row r="298" spans="1:53" ht="13.5" customHeight="1" x14ac:dyDescent="0.25">
      <c r="A298" s="65">
        <f>IF(Z298=0,"",RANK(Z298,Z$265:Z$312))</f>
        <v>33</v>
      </c>
      <c r="B298" s="125" t="s">
        <v>215</v>
      </c>
      <c r="C298" s="50">
        <v>39.299999999999997</v>
      </c>
      <c r="D298" s="258" t="s">
        <v>6</v>
      </c>
      <c r="E298" s="23"/>
      <c r="F298" s="50"/>
      <c r="G298" s="15"/>
      <c r="H298" s="16">
        <v>4</v>
      </c>
      <c r="I298" s="15"/>
      <c r="J298" s="16"/>
      <c r="K298" s="15">
        <v>2</v>
      </c>
      <c r="L298" s="14"/>
      <c r="M298" s="15"/>
      <c r="N298" s="14"/>
      <c r="O298" s="15"/>
      <c r="P298" s="50"/>
      <c r="Q298" s="23"/>
      <c r="R298" s="14"/>
      <c r="S298" s="23"/>
      <c r="T298" s="14"/>
      <c r="U298" s="23"/>
      <c r="V298" s="14"/>
      <c r="W298" s="23"/>
      <c r="X298" s="14"/>
      <c r="Y298" s="23"/>
      <c r="Z298" s="113">
        <f>IF(SUM(E298:Y298)=0,0,SUM(E298:Y298))</f>
        <v>6</v>
      </c>
      <c r="AA298" s="69"/>
      <c r="AB298" s="65">
        <f>IF(BA298=0,"",RANK(BA298,BA$265:BA$312))</f>
        <v>33</v>
      </c>
      <c r="AC298" s="125" t="s">
        <v>359</v>
      </c>
      <c r="AD298" s="50">
        <v>31.7</v>
      </c>
      <c r="AE298" s="258" t="s">
        <v>49</v>
      </c>
      <c r="AF298" s="23"/>
      <c r="AG298" s="50"/>
      <c r="AH298" s="15"/>
      <c r="AI298" s="16"/>
      <c r="AJ298" s="15"/>
      <c r="AK298" s="16">
        <v>6</v>
      </c>
      <c r="AL298" s="15"/>
      <c r="AM298" s="14"/>
      <c r="AN298" s="15"/>
      <c r="AO298" s="14"/>
      <c r="AP298" s="15"/>
      <c r="AQ298" s="50"/>
      <c r="AR298" s="23"/>
      <c r="AS298" s="14"/>
      <c r="AT298" s="23"/>
      <c r="AU298" s="14"/>
      <c r="AV298" s="23"/>
      <c r="AW298" s="14"/>
      <c r="AX298" s="23"/>
      <c r="AY298" s="14"/>
      <c r="AZ298" s="23"/>
      <c r="BA298" s="113">
        <f>IF(SUM(AF298:AZ298)=0,0,SUM(AF298:AZ298))</f>
        <v>6</v>
      </c>
    </row>
    <row r="299" spans="1:53" ht="13.5" customHeight="1" x14ac:dyDescent="0.25">
      <c r="A299" s="65">
        <f>IF(Z299=0,"",RANK(Z299,Z$265:Z$312))</f>
        <v>33</v>
      </c>
      <c r="B299" s="125" t="s">
        <v>447</v>
      </c>
      <c r="C299" s="50">
        <v>38.4</v>
      </c>
      <c r="D299" s="258" t="s">
        <v>42</v>
      </c>
      <c r="E299" s="23"/>
      <c r="F299" s="50"/>
      <c r="G299" s="15"/>
      <c r="H299" s="16"/>
      <c r="I299" s="15"/>
      <c r="J299" s="16"/>
      <c r="K299" s="15"/>
      <c r="L299" s="14"/>
      <c r="M299" s="15"/>
      <c r="N299" s="14"/>
      <c r="O299" s="15"/>
      <c r="P299" s="50"/>
      <c r="Q299" s="23"/>
      <c r="R299" s="14"/>
      <c r="S299" s="23"/>
      <c r="T299" s="14"/>
      <c r="U299" s="23"/>
      <c r="V299" s="14">
        <v>6</v>
      </c>
      <c r="W299" s="23"/>
      <c r="X299" s="14"/>
      <c r="Y299" s="23"/>
      <c r="Z299" s="113">
        <f>IF(SUM(E299:Y299)=0,0,SUM(E299:Y299))</f>
        <v>6</v>
      </c>
      <c r="AA299" s="69"/>
      <c r="AB299" s="65">
        <f>IF(BA299=0,"",RANK(BA299,BA$265:BA$312))</f>
        <v>33</v>
      </c>
      <c r="AC299" s="125" t="s">
        <v>332</v>
      </c>
      <c r="AD299" s="50">
        <v>35.700000000000003</v>
      </c>
      <c r="AE299" s="258" t="s">
        <v>1</v>
      </c>
      <c r="AF299" s="23"/>
      <c r="AG299" s="50"/>
      <c r="AH299" s="15"/>
      <c r="AI299" s="16"/>
      <c r="AJ299" s="15">
        <v>6</v>
      </c>
      <c r="AK299" s="16"/>
      <c r="AL299" s="15"/>
      <c r="AM299" s="14"/>
      <c r="AN299" s="15"/>
      <c r="AO299" s="14"/>
      <c r="AP299" s="15"/>
      <c r="AQ299" s="50"/>
      <c r="AR299" s="23"/>
      <c r="AS299" s="14"/>
      <c r="AT299" s="23"/>
      <c r="AU299" s="14"/>
      <c r="AV299" s="23"/>
      <c r="AW299" s="14"/>
      <c r="AX299" s="23"/>
      <c r="AY299" s="14"/>
      <c r="AZ299" s="23"/>
      <c r="BA299" s="113">
        <f>IF(SUM(AF299:AZ299)=0,0,SUM(AF299:AZ299))</f>
        <v>6</v>
      </c>
    </row>
    <row r="300" spans="1:53" ht="13.5" customHeight="1" x14ac:dyDescent="0.25">
      <c r="A300" s="65">
        <f>IF(Z300=0,"",RANK(Z300,Z$265:Z$312))</f>
        <v>33</v>
      </c>
      <c r="B300" s="125" t="s">
        <v>139</v>
      </c>
      <c r="C300" s="50">
        <v>36.299999999999997</v>
      </c>
      <c r="D300" s="258" t="s">
        <v>1</v>
      </c>
      <c r="E300" s="23"/>
      <c r="F300" s="50"/>
      <c r="G300" s="15"/>
      <c r="H300" s="16"/>
      <c r="I300" s="15"/>
      <c r="J300" s="16"/>
      <c r="K300" s="15"/>
      <c r="L300" s="14"/>
      <c r="M300" s="15"/>
      <c r="N300" s="14"/>
      <c r="O300" s="15"/>
      <c r="P300" s="50"/>
      <c r="Q300" s="23">
        <v>6</v>
      </c>
      <c r="R300" s="14"/>
      <c r="S300" s="23"/>
      <c r="T300" s="14"/>
      <c r="U300" s="23"/>
      <c r="V300" s="14"/>
      <c r="W300" s="23"/>
      <c r="X300" s="14"/>
      <c r="Y300" s="23"/>
      <c r="Z300" s="113">
        <f>IF(SUM(E300:Y300)=0,0,SUM(E300:Y300))</f>
        <v>6</v>
      </c>
      <c r="AA300" s="69"/>
      <c r="AB300" s="65">
        <f>IF(BA300=0,"",RANK(BA300,BA$265:BA$312))</f>
        <v>33</v>
      </c>
      <c r="AC300" s="125" t="s">
        <v>102</v>
      </c>
      <c r="AD300" s="50">
        <v>54</v>
      </c>
      <c r="AE300" s="258" t="s">
        <v>7</v>
      </c>
      <c r="AF300" s="23"/>
      <c r="AG300" s="50"/>
      <c r="AH300" s="15"/>
      <c r="AI300" s="16"/>
      <c r="AJ300" s="15"/>
      <c r="AK300" s="16"/>
      <c r="AL300" s="15"/>
      <c r="AM300" s="14"/>
      <c r="AN300" s="15"/>
      <c r="AO300" s="14">
        <v>6</v>
      </c>
      <c r="AP300" s="15"/>
      <c r="AQ300" s="50"/>
      <c r="AR300" s="23"/>
      <c r="AS300" s="14"/>
      <c r="AT300" s="23"/>
      <c r="AU300" s="14"/>
      <c r="AV300" s="23"/>
      <c r="AW300" s="14"/>
      <c r="AX300" s="23"/>
      <c r="AY300" s="14"/>
      <c r="AZ300" s="23"/>
      <c r="BA300" s="113">
        <f>IF(SUM(AF300:AZ300)=0,0,SUM(AF300:AZ300))</f>
        <v>6</v>
      </c>
    </row>
    <row r="301" spans="1:53" ht="13.5" customHeight="1" x14ac:dyDescent="0.25">
      <c r="A301" s="65">
        <f>IF(Z301=0,"",RANK(Z301,Z$265:Z$312))</f>
        <v>33</v>
      </c>
      <c r="B301" s="125" t="s">
        <v>436</v>
      </c>
      <c r="C301" s="50">
        <v>29.4</v>
      </c>
      <c r="D301" s="258" t="s">
        <v>6</v>
      </c>
      <c r="E301" s="23"/>
      <c r="F301" s="50"/>
      <c r="G301" s="15"/>
      <c r="H301" s="16"/>
      <c r="I301" s="15"/>
      <c r="J301" s="16"/>
      <c r="K301" s="15"/>
      <c r="L301" s="14"/>
      <c r="M301" s="15"/>
      <c r="N301" s="14"/>
      <c r="O301" s="15"/>
      <c r="P301" s="50"/>
      <c r="Q301" s="23"/>
      <c r="R301" s="14"/>
      <c r="S301" s="23"/>
      <c r="T301" s="14">
        <v>6</v>
      </c>
      <c r="U301" s="23"/>
      <c r="V301" s="14"/>
      <c r="W301" s="23"/>
      <c r="X301" s="14"/>
      <c r="Y301" s="23"/>
      <c r="Z301" s="113">
        <f>IF(SUM(E301:Y301)=0,0,SUM(E301:Y301))</f>
        <v>6</v>
      </c>
      <c r="AA301" s="69"/>
      <c r="AB301" s="65">
        <f>IF(BA301=0,"",RANK(BA301,BA$265:BA$312))</f>
        <v>37</v>
      </c>
      <c r="AC301" s="125" t="s">
        <v>218</v>
      </c>
      <c r="AD301" s="50">
        <v>29.7</v>
      </c>
      <c r="AE301" s="258" t="s">
        <v>7</v>
      </c>
      <c r="AF301" s="23"/>
      <c r="AG301" s="50"/>
      <c r="AH301" s="15"/>
      <c r="AI301" s="16"/>
      <c r="AJ301" s="15"/>
      <c r="AK301" s="16"/>
      <c r="AL301" s="15"/>
      <c r="AM301" s="14"/>
      <c r="AN301" s="15">
        <v>5</v>
      </c>
      <c r="AO301" s="14"/>
      <c r="AP301" s="15"/>
      <c r="AQ301" s="50"/>
      <c r="AR301" s="23"/>
      <c r="AS301" s="14"/>
      <c r="AT301" s="23"/>
      <c r="AU301" s="14"/>
      <c r="AV301" s="23"/>
      <c r="AW301" s="14"/>
      <c r="AX301" s="23"/>
      <c r="AY301" s="14"/>
      <c r="AZ301" s="23"/>
      <c r="BA301" s="113">
        <f>IF(SUM(AF301:AZ301)=0,0,SUM(AF301:AZ301))</f>
        <v>5</v>
      </c>
    </row>
    <row r="302" spans="1:53" ht="13.5" customHeight="1" x14ac:dyDescent="0.25">
      <c r="A302" s="65">
        <f>IF(Z302=0,"",RANK(Z302,Z$265:Z$312))</f>
        <v>33</v>
      </c>
      <c r="B302" s="125" t="s">
        <v>405</v>
      </c>
      <c r="C302" s="50">
        <v>27.7</v>
      </c>
      <c r="D302" s="258" t="s">
        <v>7</v>
      </c>
      <c r="E302" s="23"/>
      <c r="F302" s="50"/>
      <c r="G302" s="15"/>
      <c r="H302" s="16"/>
      <c r="I302" s="15"/>
      <c r="J302" s="16"/>
      <c r="K302" s="15"/>
      <c r="L302" s="14"/>
      <c r="M302" s="15"/>
      <c r="N302" s="14"/>
      <c r="O302" s="15"/>
      <c r="P302" s="50"/>
      <c r="Q302" s="23">
        <v>6</v>
      </c>
      <c r="R302" s="14"/>
      <c r="S302" s="23"/>
      <c r="T302" s="14"/>
      <c r="U302" s="23"/>
      <c r="V302" s="14"/>
      <c r="W302" s="23"/>
      <c r="X302" s="14"/>
      <c r="Y302" s="23"/>
      <c r="Z302" s="113">
        <f>IF(SUM(E302:Y302)=0,0,SUM(E302:Y302))</f>
        <v>6</v>
      </c>
      <c r="AA302" s="69"/>
      <c r="AB302" s="65">
        <f>IF(BA302=0,"",RANK(BA302,BA$265:BA$312))</f>
        <v>37</v>
      </c>
      <c r="AC302" s="125" t="s">
        <v>308</v>
      </c>
      <c r="AD302" s="50">
        <v>30.7</v>
      </c>
      <c r="AE302" s="258" t="s">
        <v>49</v>
      </c>
      <c r="AF302" s="23"/>
      <c r="AG302" s="50"/>
      <c r="AH302" s="15"/>
      <c r="AI302" s="16">
        <v>5</v>
      </c>
      <c r="AJ302" s="15"/>
      <c r="AK302" s="16"/>
      <c r="AL302" s="15"/>
      <c r="AM302" s="14"/>
      <c r="AN302" s="15"/>
      <c r="AO302" s="14"/>
      <c r="AP302" s="15"/>
      <c r="AQ302" s="50"/>
      <c r="AR302" s="23"/>
      <c r="AS302" s="14"/>
      <c r="AT302" s="23"/>
      <c r="AU302" s="14"/>
      <c r="AV302" s="23"/>
      <c r="AW302" s="14"/>
      <c r="AX302" s="23"/>
      <c r="AY302" s="14"/>
      <c r="AZ302" s="23"/>
      <c r="BA302" s="113">
        <f>IF(SUM(AF302:AZ302)=0,0,SUM(AF302:AZ302))</f>
        <v>5</v>
      </c>
    </row>
    <row r="303" spans="1:53" ht="13.5" customHeight="1" x14ac:dyDescent="0.25">
      <c r="A303" s="65">
        <f>IF(Z303=0,"",RANK(Z303,Z$265:Z$312))</f>
        <v>39</v>
      </c>
      <c r="B303" s="125" t="s">
        <v>219</v>
      </c>
      <c r="C303" s="50">
        <v>51.1</v>
      </c>
      <c r="D303" s="258" t="s">
        <v>48</v>
      </c>
      <c r="E303" s="23"/>
      <c r="F303" s="50"/>
      <c r="G303" s="15"/>
      <c r="H303" s="16"/>
      <c r="I303" s="15"/>
      <c r="J303" s="16"/>
      <c r="K303" s="15"/>
      <c r="L303" s="14"/>
      <c r="M303" s="15"/>
      <c r="N303" s="14">
        <v>5</v>
      </c>
      <c r="O303" s="15"/>
      <c r="P303" s="50"/>
      <c r="Q303" s="23"/>
      <c r="R303" s="14"/>
      <c r="S303" s="23"/>
      <c r="T303" s="14"/>
      <c r="U303" s="23"/>
      <c r="V303" s="14"/>
      <c r="W303" s="23"/>
      <c r="X303" s="14"/>
      <c r="Y303" s="23"/>
      <c r="Z303" s="113">
        <f>IF(SUM(E303:Y303)=0,0,SUM(E303:Y303))</f>
        <v>5</v>
      </c>
      <c r="AA303" s="69"/>
      <c r="AB303" s="65">
        <f>IF(BA303=0,"",RANK(BA303,BA$265:BA$312))</f>
        <v>39</v>
      </c>
      <c r="AC303" s="125" t="s">
        <v>331</v>
      </c>
      <c r="AD303" s="50">
        <v>30.5</v>
      </c>
      <c r="AE303" s="258" t="s">
        <v>46</v>
      </c>
      <c r="AF303" s="23"/>
      <c r="AG303" s="50"/>
      <c r="AH303" s="15"/>
      <c r="AI303" s="16"/>
      <c r="AJ303" s="15"/>
      <c r="AK303" s="16"/>
      <c r="AL303" s="15"/>
      <c r="AM303" s="14"/>
      <c r="AN303" s="15"/>
      <c r="AO303" s="14"/>
      <c r="AP303" s="15">
        <v>4</v>
      </c>
      <c r="AQ303" s="50"/>
      <c r="AR303" s="23"/>
      <c r="AS303" s="14"/>
      <c r="AT303" s="23"/>
      <c r="AU303" s="14"/>
      <c r="AV303" s="23"/>
      <c r="AW303" s="14"/>
      <c r="AX303" s="23"/>
      <c r="AY303" s="14"/>
      <c r="AZ303" s="23"/>
      <c r="BA303" s="113">
        <f>IF(SUM(AF303:AZ303)=0,0,SUM(AF303:AZ303))</f>
        <v>4</v>
      </c>
    </row>
    <row r="304" spans="1:53" ht="13.5" customHeight="1" x14ac:dyDescent="0.25">
      <c r="A304" s="65">
        <f>IF(Z304=0,"",RANK(Z304,Z$265:Z$312))</f>
        <v>40</v>
      </c>
      <c r="B304" s="125" t="s">
        <v>291</v>
      </c>
      <c r="C304" s="50">
        <v>30</v>
      </c>
      <c r="D304" s="258" t="s">
        <v>49</v>
      </c>
      <c r="E304" s="23"/>
      <c r="F304" s="50"/>
      <c r="G304" s="15"/>
      <c r="H304" s="16">
        <v>4</v>
      </c>
      <c r="I304" s="15"/>
      <c r="J304" s="16"/>
      <c r="K304" s="15"/>
      <c r="L304" s="14"/>
      <c r="M304" s="15"/>
      <c r="N304" s="14"/>
      <c r="O304" s="15"/>
      <c r="P304" s="50"/>
      <c r="Q304" s="23"/>
      <c r="R304" s="14"/>
      <c r="S304" s="23"/>
      <c r="T304" s="14"/>
      <c r="U304" s="23"/>
      <c r="V304" s="14"/>
      <c r="W304" s="23"/>
      <c r="X304" s="14"/>
      <c r="Y304" s="23"/>
      <c r="Z304" s="113">
        <f>IF(SUM(E304:Y304)=0,0,SUM(E304:Y304))</f>
        <v>4</v>
      </c>
      <c r="AA304" s="69"/>
      <c r="AB304" s="65">
        <f>IF(BA304=0,"",RANK(BA304,BA$265:BA$312))</f>
        <v>39</v>
      </c>
      <c r="AC304" s="125" t="s">
        <v>447</v>
      </c>
      <c r="AD304" s="50">
        <v>38.4</v>
      </c>
      <c r="AE304" s="258" t="s">
        <v>42</v>
      </c>
      <c r="AF304" s="23"/>
      <c r="AG304" s="50"/>
      <c r="AH304" s="15"/>
      <c r="AI304" s="16"/>
      <c r="AJ304" s="15"/>
      <c r="AK304" s="16"/>
      <c r="AL304" s="15"/>
      <c r="AM304" s="14"/>
      <c r="AN304" s="15"/>
      <c r="AO304" s="14"/>
      <c r="AP304" s="15"/>
      <c r="AQ304" s="50"/>
      <c r="AR304" s="23"/>
      <c r="AS304" s="14"/>
      <c r="AT304" s="23"/>
      <c r="AU304" s="14"/>
      <c r="AV304" s="23"/>
      <c r="AW304" s="14">
        <v>4</v>
      </c>
      <c r="AX304" s="23"/>
      <c r="AY304" s="14"/>
      <c r="AZ304" s="23"/>
      <c r="BA304" s="113">
        <f>IF(SUM(AF304:AZ304)=0,0,SUM(AF304:AZ304))</f>
        <v>4</v>
      </c>
    </row>
    <row r="305" spans="1:53" ht="13.5" customHeight="1" x14ac:dyDescent="0.25">
      <c r="A305" s="65">
        <f>IF(Z305=0,"",RANK(Z305,Z$265:Z$312))</f>
        <v>41</v>
      </c>
      <c r="B305" s="125" t="s">
        <v>102</v>
      </c>
      <c r="C305" s="50">
        <v>54</v>
      </c>
      <c r="D305" s="258" t="s">
        <v>7</v>
      </c>
      <c r="E305" s="23"/>
      <c r="F305" s="50"/>
      <c r="G305" s="15"/>
      <c r="H305" s="16"/>
      <c r="I305" s="15"/>
      <c r="J305" s="16"/>
      <c r="K305" s="15"/>
      <c r="L305" s="14"/>
      <c r="M305" s="15"/>
      <c r="N305" s="14">
        <v>3</v>
      </c>
      <c r="O305" s="15"/>
      <c r="P305" s="50"/>
      <c r="Q305" s="23"/>
      <c r="R305" s="14"/>
      <c r="S305" s="23"/>
      <c r="T305" s="14"/>
      <c r="U305" s="23"/>
      <c r="V305" s="14"/>
      <c r="W305" s="23"/>
      <c r="X305" s="14"/>
      <c r="Y305" s="23"/>
      <c r="Z305" s="113">
        <f>IF(SUM(E305:Y305)=0,0,SUM(E305:Y305))</f>
        <v>3</v>
      </c>
      <c r="AA305" s="69"/>
      <c r="AB305" s="65">
        <f>IF(BA305=0,"",RANK(BA305,BA$265:BA$312))</f>
        <v>39</v>
      </c>
      <c r="AC305" s="125" t="s">
        <v>373</v>
      </c>
      <c r="AD305" s="50">
        <v>40.6</v>
      </c>
      <c r="AE305" s="258" t="s">
        <v>22</v>
      </c>
      <c r="AF305" s="23"/>
      <c r="AG305" s="50"/>
      <c r="AH305" s="15"/>
      <c r="AI305" s="16"/>
      <c r="AJ305" s="15"/>
      <c r="AK305" s="16"/>
      <c r="AL305" s="15"/>
      <c r="AM305" s="14"/>
      <c r="AN305" s="15"/>
      <c r="AO305" s="14"/>
      <c r="AP305" s="15"/>
      <c r="AQ305" s="50"/>
      <c r="AR305" s="23"/>
      <c r="AS305" s="14"/>
      <c r="AT305" s="23"/>
      <c r="AU305" s="14"/>
      <c r="AV305" s="23">
        <v>4</v>
      </c>
      <c r="AW305" s="14"/>
      <c r="AX305" s="23"/>
      <c r="AY305" s="14"/>
      <c r="AZ305" s="23"/>
      <c r="BA305" s="113">
        <f>IF(SUM(AF305:AZ305)=0,0,SUM(AF305:AZ305))</f>
        <v>4</v>
      </c>
    </row>
    <row r="306" spans="1:53" ht="15" customHeight="1" x14ac:dyDescent="0.25">
      <c r="A306" s="65">
        <f>IF(Z306=0,"",RANK(Z306,Z$265:Z$312))</f>
        <v>41</v>
      </c>
      <c r="B306" s="125" t="s">
        <v>373</v>
      </c>
      <c r="C306" s="50">
        <v>40.6</v>
      </c>
      <c r="D306" s="258" t="s">
        <v>22</v>
      </c>
      <c r="E306" s="23"/>
      <c r="F306" s="50"/>
      <c r="G306" s="15"/>
      <c r="H306" s="16"/>
      <c r="I306" s="15"/>
      <c r="J306" s="16"/>
      <c r="K306" s="15"/>
      <c r="L306" s="14"/>
      <c r="M306" s="15"/>
      <c r="N306" s="14"/>
      <c r="O306" s="15"/>
      <c r="P306" s="50"/>
      <c r="Q306" s="23"/>
      <c r="R306" s="14"/>
      <c r="S306" s="23"/>
      <c r="T306" s="14"/>
      <c r="U306" s="23">
        <v>3</v>
      </c>
      <c r="V306" s="14"/>
      <c r="W306" s="23"/>
      <c r="X306" s="14"/>
      <c r="Y306" s="23"/>
      <c r="Z306" s="113">
        <f>IF(SUM(E306:Y306)=0,0,SUM(E306:Y306))</f>
        <v>3</v>
      </c>
      <c r="AA306" s="69"/>
      <c r="AB306" s="65">
        <f>IF(BA306=0,"",RANK(BA306,BA$265:BA$312))</f>
        <v>42</v>
      </c>
      <c r="AC306" s="125" t="s">
        <v>405</v>
      </c>
      <c r="AD306" s="50">
        <v>27.7</v>
      </c>
      <c r="AE306" s="258" t="s">
        <v>7</v>
      </c>
      <c r="AF306" s="23"/>
      <c r="AG306" s="50"/>
      <c r="AH306" s="15"/>
      <c r="AI306" s="16"/>
      <c r="AJ306" s="15"/>
      <c r="AK306" s="16"/>
      <c r="AL306" s="15"/>
      <c r="AM306" s="14"/>
      <c r="AN306" s="15"/>
      <c r="AO306" s="14"/>
      <c r="AP306" s="15"/>
      <c r="AQ306" s="50"/>
      <c r="AR306" s="23">
        <v>3</v>
      </c>
      <c r="AS306" s="14"/>
      <c r="AT306" s="23"/>
      <c r="AU306" s="14"/>
      <c r="AV306" s="23"/>
      <c r="AW306" s="14"/>
      <c r="AX306" s="23"/>
      <c r="AY306" s="14"/>
      <c r="AZ306" s="23"/>
      <c r="BA306" s="113">
        <f>IF(SUM(AF306:AZ306)=0,0,SUM(AF306:AZ306))</f>
        <v>3</v>
      </c>
    </row>
    <row r="307" spans="1:53" ht="13.5" customHeight="1" x14ac:dyDescent="0.25">
      <c r="A307" s="65">
        <f>IF(Z307=0,"",RANK(Z307,Z$265:Z$312))</f>
        <v>41</v>
      </c>
      <c r="B307" s="125" t="s">
        <v>430</v>
      </c>
      <c r="C307" s="50">
        <v>35.9</v>
      </c>
      <c r="D307" s="258" t="s">
        <v>58</v>
      </c>
      <c r="E307" s="23"/>
      <c r="F307" s="50"/>
      <c r="G307" s="15"/>
      <c r="H307" s="16"/>
      <c r="I307" s="15"/>
      <c r="J307" s="16"/>
      <c r="K307" s="15"/>
      <c r="L307" s="14"/>
      <c r="M307" s="15"/>
      <c r="N307" s="14"/>
      <c r="O307" s="15"/>
      <c r="P307" s="50"/>
      <c r="Q307" s="23">
        <v>3</v>
      </c>
      <c r="R307" s="14"/>
      <c r="S307" s="23"/>
      <c r="T307" s="14"/>
      <c r="U307" s="23"/>
      <c r="V307" s="14"/>
      <c r="W307" s="23"/>
      <c r="X307" s="14"/>
      <c r="Y307" s="23"/>
      <c r="Z307" s="113">
        <f>IF(SUM(E307:Y307)=0,0,SUM(E307:Y307))</f>
        <v>3</v>
      </c>
      <c r="AA307" s="69"/>
      <c r="AB307" s="65">
        <f>IF(BA307=0,"",RANK(BA307,BA$265:BA$312))</f>
        <v>43</v>
      </c>
      <c r="AC307" s="125" t="s">
        <v>291</v>
      </c>
      <c r="AD307" s="50">
        <v>30</v>
      </c>
      <c r="AE307" s="258" t="s">
        <v>49</v>
      </c>
      <c r="AF307" s="23"/>
      <c r="AG307" s="50"/>
      <c r="AH307" s="15"/>
      <c r="AI307" s="16">
        <v>2</v>
      </c>
      <c r="AJ307" s="15"/>
      <c r="AK307" s="16"/>
      <c r="AL307" s="15"/>
      <c r="AM307" s="14"/>
      <c r="AN307" s="15"/>
      <c r="AO307" s="14"/>
      <c r="AP307" s="15"/>
      <c r="AQ307" s="50"/>
      <c r="AR307" s="23"/>
      <c r="AS307" s="14"/>
      <c r="AT307" s="23"/>
      <c r="AU307" s="14"/>
      <c r="AV307" s="23"/>
      <c r="AW307" s="14"/>
      <c r="AX307" s="23"/>
      <c r="AY307" s="14"/>
      <c r="AZ307" s="23"/>
      <c r="BA307" s="113">
        <f>IF(SUM(AF307:AZ307)=0,0,SUM(AF307:AZ307))</f>
        <v>2</v>
      </c>
    </row>
    <row r="308" spans="1:53" ht="13.5" customHeight="1" x14ac:dyDescent="0.25">
      <c r="A308" s="65">
        <f>IF(Z308=0,"",RANK(Z308,Z$265:Z$312))</f>
        <v>41</v>
      </c>
      <c r="B308" s="125" t="s">
        <v>333</v>
      </c>
      <c r="C308" s="50">
        <v>33.5</v>
      </c>
      <c r="D308" s="258" t="s">
        <v>6</v>
      </c>
      <c r="E308" s="23"/>
      <c r="F308" s="50"/>
      <c r="G308" s="15"/>
      <c r="H308" s="16"/>
      <c r="I308" s="15"/>
      <c r="J308" s="16"/>
      <c r="K308" s="15"/>
      <c r="L308" s="14">
        <v>3</v>
      </c>
      <c r="M308" s="15"/>
      <c r="N308" s="14"/>
      <c r="O308" s="15"/>
      <c r="P308" s="50"/>
      <c r="Q308" s="23"/>
      <c r="R308" s="14"/>
      <c r="S308" s="23"/>
      <c r="T308" s="14"/>
      <c r="U308" s="23"/>
      <c r="V308" s="14"/>
      <c r="W308" s="23"/>
      <c r="X308" s="14"/>
      <c r="Y308" s="23"/>
      <c r="Z308" s="113">
        <f>IF(SUM(E308:Y308)=0,0,SUM(E308:Y308))</f>
        <v>3</v>
      </c>
      <c r="AA308" s="69"/>
      <c r="AB308" s="65">
        <f>IF(BA308=0,"",RANK(BA308,BA$265:BA$312))</f>
        <v>43</v>
      </c>
      <c r="AC308" s="125" t="s">
        <v>407</v>
      </c>
      <c r="AD308" s="50">
        <v>32</v>
      </c>
      <c r="AE308" s="258" t="s">
        <v>49</v>
      </c>
      <c r="AF308" s="23"/>
      <c r="AG308" s="50"/>
      <c r="AH308" s="15"/>
      <c r="AI308" s="16"/>
      <c r="AJ308" s="15"/>
      <c r="AK308" s="16"/>
      <c r="AL308" s="15"/>
      <c r="AM308" s="14"/>
      <c r="AN308" s="15"/>
      <c r="AO308" s="14"/>
      <c r="AP308" s="15">
        <v>2</v>
      </c>
      <c r="AQ308" s="50"/>
      <c r="AR308" s="23"/>
      <c r="AS308" s="14"/>
      <c r="AT308" s="23"/>
      <c r="AU308" s="14"/>
      <c r="AV308" s="23"/>
      <c r="AW308" s="14"/>
      <c r="AX308" s="23"/>
      <c r="AY308" s="14"/>
      <c r="AZ308" s="23"/>
      <c r="BA308" s="113">
        <f>IF(SUM(AF308:AZ308)=0,0,SUM(AF308:AZ308))</f>
        <v>2</v>
      </c>
    </row>
    <row r="309" spans="1:53" ht="13.5" customHeight="1" x14ac:dyDescent="0.25">
      <c r="A309" s="65">
        <f>IF(Z309=0,"",RANK(Z309,Z$265:Z$312))</f>
        <v>41</v>
      </c>
      <c r="B309" s="125" t="s">
        <v>407</v>
      </c>
      <c r="C309" s="50">
        <v>32</v>
      </c>
      <c r="D309" s="258" t="s">
        <v>49</v>
      </c>
      <c r="E309" s="23"/>
      <c r="F309" s="50"/>
      <c r="G309" s="15"/>
      <c r="H309" s="16"/>
      <c r="I309" s="15"/>
      <c r="J309" s="16"/>
      <c r="K309" s="15"/>
      <c r="L309" s="14"/>
      <c r="M309" s="15"/>
      <c r="N309" s="14"/>
      <c r="O309" s="15">
        <v>3</v>
      </c>
      <c r="P309" s="50"/>
      <c r="Q309" s="23"/>
      <c r="R309" s="14"/>
      <c r="S309" s="23"/>
      <c r="T309" s="14"/>
      <c r="U309" s="23"/>
      <c r="V309" s="14"/>
      <c r="W309" s="23"/>
      <c r="X309" s="14"/>
      <c r="Y309" s="23"/>
      <c r="Z309" s="113">
        <f>IF(SUM(E309:Y309)=0,0,SUM(E309:Y309))</f>
        <v>3</v>
      </c>
      <c r="AA309" s="69"/>
      <c r="AB309" s="65">
        <f>IF(BA309=0,"",RANK(BA309,BA$265:BA$312))</f>
        <v>45</v>
      </c>
      <c r="AC309" s="125" t="s">
        <v>431</v>
      </c>
      <c r="AD309" s="50">
        <v>26.7</v>
      </c>
      <c r="AE309" s="258" t="s">
        <v>58</v>
      </c>
      <c r="AF309" s="23"/>
      <c r="AG309" s="50"/>
      <c r="AH309" s="15"/>
      <c r="AI309" s="16"/>
      <c r="AJ309" s="15"/>
      <c r="AK309" s="16"/>
      <c r="AL309" s="15"/>
      <c r="AM309" s="14"/>
      <c r="AN309" s="15"/>
      <c r="AO309" s="14"/>
      <c r="AP309" s="15"/>
      <c r="AQ309" s="50"/>
      <c r="AR309" s="23">
        <v>1</v>
      </c>
      <c r="AS309" s="14"/>
      <c r="AT309" s="23"/>
      <c r="AU309" s="14"/>
      <c r="AV309" s="23"/>
      <c r="AW309" s="14"/>
      <c r="AX309" s="23"/>
      <c r="AY309" s="14"/>
      <c r="AZ309" s="23"/>
      <c r="BA309" s="113">
        <f>IF(SUM(AF309:AZ309)=0,0,SUM(AF309:AZ309))</f>
        <v>1</v>
      </c>
    </row>
    <row r="310" spans="1:53" ht="13.5" customHeight="1" x14ac:dyDescent="0.25">
      <c r="A310" s="65">
        <f>IF(Z310=0,"",RANK(Z310,Z$265:Z$312))</f>
        <v>46</v>
      </c>
      <c r="B310" s="125" t="s">
        <v>332</v>
      </c>
      <c r="C310" s="50">
        <v>35.700000000000003</v>
      </c>
      <c r="D310" s="258" t="s">
        <v>1</v>
      </c>
      <c r="E310" s="23"/>
      <c r="F310" s="50"/>
      <c r="G310" s="15"/>
      <c r="H310" s="16"/>
      <c r="I310" s="15">
        <v>1</v>
      </c>
      <c r="J310" s="16"/>
      <c r="K310" s="15"/>
      <c r="L310" s="14"/>
      <c r="M310" s="15"/>
      <c r="N310" s="14"/>
      <c r="O310" s="15"/>
      <c r="P310" s="50"/>
      <c r="Q310" s="23"/>
      <c r="R310" s="14"/>
      <c r="S310" s="23"/>
      <c r="T310" s="14"/>
      <c r="U310" s="23"/>
      <c r="V310" s="14"/>
      <c r="W310" s="23"/>
      <c r="X310" s="14"/>
      <c r="Y310" s="23"/>
      <c r="Z310" s="113">
        <f>IF(SUM(E310:Y310)=0,0,SUM(E310:Y310))</f>
        <v>1</v>
      </c>
      <c r="AA310" s="69"/>
      <c r="AB310" s="65">
        <f>IF(BA310=0,"",RANK(BA310,BA$265:BA$312))</f>
        <v>45</v>
      </c>
      <c r="AC310" s="125" t="s">
        <v>385</v>
      </c>
      <c r="AD310" s="50">
        <v>27.5</v>
      </c>
      <c r="AE310" s="258" t="s">
        <v>42</v>
      </c>
      <c r="AF310" s="23"/>
      <c r="AG310" s="50"/>
      <c r="AH310" s="15"/>
      <c r="AI310" s="16"/>
      <c r="AJ310" s="15"/>
      <c r="AK310" s="16"/>
      <c r="AL310" s="15"/>
      <c r="AM310" s="14"/>
      <c r="AN310" s="15"/>
      <c r="AO310" s="14"/>
      <c r="AP310" s="15"/>
      <c r="AQ310" s="50">
        <v>1</v>
      </c>
      <c r="AR310" s="23"/>
      <c r="AS310" s="14"/>
      <c r="AT310" s="23"/>
      <c r="AU310" s="14"/>
      <c r="AV310" s="23"/>
      <c r="AW310" s="14"/>
      <c r="AX310" s="23"/>
      <c r="AY310" s="14"/>
      <c r="AZ310" s="23"/>
      <c r="BA310" s="113">
        <f>IF(SUM(AF310:AZ310)=0,0,SUM(AF310:AZ310))</f>
        <v>1</v>
      </c>
    </row>
    <row r="311" spans="1:53" ht="13.5" customHeight="1" x14ac:dyDescent="0.25">
      <c r="A311" s="65" t="str">
        <f>IF(Z311=0,"",RANK(Z311,Z$265:Z$312))</f>
        <v/>
      </c>
      <c r="B311" s="125"/>
      <c r="C311" s="50"/>
      <c r="D311" s="258"/>
      <c r="E311" s="23"/>
      <c r="F311" s="50"/>
      <c r="G311" s="15"/>
      <c r="H311" s="16"/>
      <c r="I311" s="15"/>
      <c r="J311" s="16"/>
      <c r="K311" s="15"/>
      <c r="L311" s="14"/>
      <c r="M311" s="15"/>
      <c r="N311" s="14"/>
      <c r="O311" s="15"/>
      <c r="P311" s="50"/>
      <c r="Q311" s="23"/>
      <c r="R311" s="14"/>
      <c r="S311" s="23"/>
      <c r="T311" s="14"/>
      <c r="U311" s="23"/>
      <c r="V311" s="14"/>
      <c r="W311" s="23"/>
      <c r="X311" s="14"/>
      <c r="Y311" s="23"/>
      <c r="Z311" s="113"/>
      <c r="AA311" s="69"/>
      <c r="AB311" s="65">
        <f>IF(BA311=0,"",RANK(BA311,BA$265:BA$312))</f>
        <v>45</v>
      </c>
      <c r="AC311" s="125" t="s">
        <v>333</v>
      </c>
      <c r="AD311" s="50">
        <v>33.5</v>
      </c>
      <c r="AE311" s="258" t="s">
        <v>6</v>
      </c>
      <c r="AF311" s="23"/>
      <c r="AG311" s="50"/>
      <c r="AH311" s="15"/>
      <c r="AI311" s="16"/>
      <c r="AJ311" s="15"/>
      <c r="AK311" s="16"/>
      <c r="AL311" s="15">
        <v>1</v>
      </c>
      <c r="AM311" s="14"/>
      <c r="AN311" s="15"/>
      <c r="AO311" s="14"/>
      <c r="AP311" s="15"/>
      <c r="AQ311" s="50"/>
      <c r="AR311" s="23"/>
      <c r="AS311" s="14"/>
      <c r="AT311" s="23"/>
      <c r="AU311" s="14"/>
      <c r="AV311" s="23"/>
      <c r="AW311" s="14"/>
      <c r="AX311" s="23"/>
      <c r="AY311" s="14"/>
      <c r="AZ311" s="23"/>
      <c r="BA311" s="113">
        <f>IF(SUM(AF311:AZ311)=0,0,SUM(AF311:AZ311))</f>
        <v>1</v>
      </c>
    </row>
    <row r="312" spans="1:53" ht="13.5" customHeight="1" x14ac:dyDescent="0.25">
      <c r="A312" s="65" t="str">
        <f>IF(Z312=0,"",RANK(Z312,Z$265:Z$312))</f>
        <v/>
      </c>
      <c r="B312" s="125"/>
      <c r="C312" s="50"/>
      <c r="D312" s="258"/>
      <c r="E312" s="23"/>
      <c r="F312" s="50"/>
      <c r="G312" s="15"/>
      <c r="H312" s="16"/>
      <c r="I312" s="15"/>
      <c r="J312" s="16"/>
      <c r="K312" s="15"/>
      <c r="L312" s="14"/>
      <c r="M312" s="15"/>
      <c r="N312" s="14"/>
      <c r="O312" s="15"/>
      <c r="P312" s="50"/>
      <c r="Q312" s="23"/>
      <c r="R312" s="14"/>
      <c r="S312" s="23"/>
      <c r="T312" s="14"/>
      <c r="U312" s="23"/>
      <c r="V312" s="14"/>
      <c r="W312" s="23"/>
      <c r="X312" s="14"/>
      <c r="Y312" s="23"/>
      <c r="Z312" s="113"/>
      <c r="AA312" s="69"/>
      <c r="AB312" s="65">
        <f>IF(BA312=0,"",RANK(BA312,BA$265:BA$312))</f>
        <v>45</v>
      </c>
      <c r="AC312" s="125" t="s">
        <v>430</v>
      </c>
      <c r="AD312" s="50">
        <v>35.9</v>
      </c>
      <c r="AE312" s="258" t="s">
        <v>58</v>
      </c>
      <c r="AF312" s="23"/>
      <c r="AG312" s="50"/>
      <c r="AH312" s="15"/>
      <c r="AI312" s="16"/>
      <c r="AJ312" s="15"/>
      <c r="AK312" s="16"/>
      <c r="AL312" s="15"/>
      <c r="AM312" s="14"/>
      <c r="AN312" s="15"/>
      <c r="AO312" s="14"/>
      <c r="AP312" s="15"/>
      <c r="AQ312" s="50"/>
      <c r="AR312" s="23">
        <v>1</v>
      </c>
      <c r="AS312" s="14"/>
      <c r="AT312" s="23"/>
      <c r="AU312" s="14"/>
      <c r="AV312" s="23"/>
      <c r="AW312" s="14"/>
      <c r="AX312" s="23"/>
      <c r="AY312" s="14"/>
      <c r="AZ312" s="23"/>
      <c r="BA312" s="113">
        <f>IF(SUM(AF312:AZ312)=0,0,SUM(AF312:AZ312))</f>
        <v>1</v>
      </c>
    </row>
  </sheetData>
  <sortState xmlns:xlrd2="http://schemas.microsoft.com/office/spreadsheetml/2017/richdata2" ref="AB265:BA312">
    <sortCondition descending="1" ref="BA265:BA312"/>
    <sortCondition ref="AD265:AD312"/>
  </sortState>
  <mergeCells count="14">
    <mergeCell ref="A1:Z1"/>
    <mergeCell ref="AB1:BA1"/>
    <mergeCell ref="A2:Z2"/>
    <mergeCell ref="AB2:BA2"/>
    <mergeCell ref="A4:Z4"/>
    <mergeCell ref="AB4:BA4"/>
    <mergeCell ref="A221:Z221"/>
    <mergeCell ref="AB221:BA221"/>
    <mergeCell ref="A263:Z263"/>
    <mergeCell ref="AB263:BA263"/>
    <mergeCell ref="A71:Z71"/>
    <mergeCell ref="AB71:BA71"/>
    <mergeCell ref="A147:Z147"/>
    <mergeCell ref="AB147:BA1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 codeName="Feuil5">
    <pageSetUpPr fitToPage="1"/>
  </sheetPr>
  <dimension ref="A1:AD31"/>
  <sheetViews>
    <sheetView workbookViewId="0">
      <pane ySplit="3" topLeftCell="A4" activePane="bottomLeft" state="frozen"/>
      <selection pane="bottomLeft" sqref="A1:AA1"/>
    </sheetView>
  </sheetViews>
  <sheetFormatPr baseColWidth="10" defaultColWidth="10.7109375" defaultRowHeight="15.75" x14ac:dyDescent="0.25"/>
  <cols>
    <col min="1" max="1" width="35.140625" style="3" customWidth="1"/>
    <col min="2" max="2" width="5.5703125" hidden="1" customWidth="1"/>
    <col min="3" max="19" width="6" customWidth="1"/>
    <col min="20" max="20" width="4.85546875" hidden="1" customWidth="1"/>
    <col min="21" max="25" width="0.140625" hidden="1" customWidth="1"/>
    <col min="26" max="26" width="7.85546875" style="7" customWidth="1"/>
    <col min="27" max="27" width="7.5703125" style="4" bestFit="1" customWidth="1"/>
  </cols>
  <sheetData>
    <row r="1" spans="1:30" ht="26.25" customHeight="1" thickBot="1" x14ac:dyDescent="0.3">
      <c r="A1" s="237" t="s">
        <v>455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9"/>
      <c r="AB1" s="7"/>
      <c r="AC1" s="7"/>
      <c r="AD1" s="7"/>
    </row>
    <row r="2" spans="1:30" ht="159" customHeight="1" thickBot="1" x14ac:dyDescent="0.3">
      <c r="A2" s="24" t="s">
        <v>53</v>
      </c>
      <c r="B2" s="117">
        <f>CONVIVIALES!E3</f>
        <v>0</v>
      </c>
      <c r="C2" s="117" t="str">
        <f>CONVIVIALES!F3</f>
        <v>GOLF LA ROCHELLE SUD (AGERNA)</v>
      </c>
      <c r="D2" s="117" t="str">
        <f>CONVIVIALES!G3</f>
        <v>GOLF DE LOUDUN-FONTEVRAUD</v>
      </c>
      <c r="E2" s="117" t="str">
        <f>CONVIVIALES!H3</f>
        <v>GOLF LA ROCHE POSAY</v>
      </c>
      <c r="F2" s="117" t="str">
        <f>CONVIVIALES!I3</f>
        <v>GOLF CLUB DE MONTENDRE</v>
      </c>
      <c r="G2" s="117" t="str">
        <f>CONVIVIALES!J3</f>
        <v>GOLF DE MIGNALOUX</v>
      </c>
      <c r="H2" s="117" t="str">
        <f>CONVIVIALES!K3</f>
        <v>LA PALMYRE GOLF RESORT</v>
      </c>
      <c r="I2" s="117" t="str">
        <f>CONVIVIALES!L3</f>
        <v>GOLF BLUEGREEN MAZIERES EN GATINE</v>
      </c>
      <c r="J2" s="117" t="str">
        <f>CONVIVIALES!M3</f>
        <v>GOLF BLUEGREEN NIORT ROMAGNE</v>
      </c>
      <c r="K2" s="117" t="str">
        <f>CONVIVIALES!N3</f>
        <v>GOLF DU CHATEAU DE LA VALLADE</v>
      </c>
      <c r="L2" s="117" t="str">
        <f>CONVIVIALES!O3</f>
        <v>ANGOULEME GOLF L'HIRONDELLE</v>
      </c>
      <c r="M2" s="117" t="str">
        <f>CONVIVIALES!P3</f>
        <v>GOLF DU COGNAC</v>
      </c>
      <c r="N2" s="117" t="str">
        <f>CONVIVIALES!Q3</f>
        <v>GOLF DOMAINE DES FORGES</v>
      </c>
      <c r="O2" s="117" t="str">
        <f>CONVIVIALES!R3</f>
        <v>GOLF INTERNATIONAL DE LA PREZE</v>
      </c>
      <c r="P2" s="117" t="str">
        <f>CONVIVIALES!S3</f>
        <v>GOLF DE BRESSUIRE</v>
      </c>
      <c r="Q2" s="117" t="str">
        <f>CONVIVIALES!T3</f>
        <v>GOLF DE SAINTES</v>
      </c>
      <c r="R2" s="117" t="str">
        <f>CONVIVIALES!U3</f>
        <v>GOLF LA ROCHELLE SUD (OTUS)</v>
      </c>
      <c r="S2" s="117" t="str">
        <f>CONVIVIALES!V3</f>
        <v>GOLF DE LA PREE - LA ROCHELLE</v>
      </c>
      <c r="T2" s="117">
        <f>CONVIVIALES!W3</f>
        <v>0</v>
      </c>
      <c r="U2" s="117"/>
      <c r="V2" s="117"/>
      <c r="W2" s="117"/>
      <c r="X2" s="117"/>
      <c r="Y2" s="117"/>
      <c r="Z2" s="8" t="s">
        <v>9</v>
      </c>
      <c r="AA2" s="9" t="s">
        <v>28</v>
      </c>
    </row>
    <row r="3" spans="1:30" ht="19.5" thickBot="1" x14ac:dyDescent="0.3">
      <c r="A3" s="115" t="s">
        <v>9</v>
      </c>
      <c r="B3" s="85">
        <f>SUM(B4:B29)</f>
        <v>0</v>
      </c>
      <c r="C3" s="85">
        <f>SUM(C4:C29)</f>
        <v>164</v>
      </c>
      <c r="D3" s="85">
        <f>SUM(D4:D29)</f>
        <v>54</v>
      </c>
      <c r="E3" s="85">
        <f>SUM(E4:E29)</f>
        <v>108</v>
      </c>
      <c r="F3" s="85">
        <f>SUM(F4:F29)</f>
        <v>91</v>
      </c>
      <c r="G3" s="85">
        <f>SUM(G4:G29)</f>
        <v>146</v>
      </c>
      <c r="H3" s="85">
        <f>SUM(H4:H29)</f>
        <v>138</v>
      </c>
      <c r="I3" s="85">
        <f>SUM(I4:I29)</f>
        <v>154</v>
      </c>
      <c r="J3" s="85">
        <f>SUM(J4:J29)</f>
        <v>197</v>
      </c>
      <c r="K3" s="85">
        <f>SUM(K4:K29)</f>
        <v>116</v>
      </c>
      <c r="L3" s="85">
        <f>SUM(L4:L29)</f>
        <v>109</v>
      </c>
      <c r="M3" s="85">
        <f>SUM(M4:M29)</f>
        <v>141</v>
      </c>
      <c r="N3" s="85">
        <f>SUM(N4:N29)</f>
        <v>130</v>
      </c>
      <c r="O3" s="85">
        <f>SUM(O4:O29)</f>
        <v>94</v>
      </c>
      <c r="P3" s="85">
        <f>SUM(P4:P29)</f>
        <v>57</v>
      </c>
      <c r="Q3" s="85">
        <f>SUM(Q4:Q29)</f>
        <v>103</v>
      </c>
      <c r="R3" s="85">
        <f>SUM(R4:R29)</f>
        <v>135</v>
      </c>
      <c r="S3" s="85">
        <f>SUM(S4:S29)</f>
        <v>137</v>
      </c>
      <c r="T3" s="85">
        <f>SUM(T4:T29)</f>
        <v>0</v>
      </c>
      <c r="U3" s="85">
        <f>SUM(U4:U29)</f>
        <v>0</v>
      </c>
      <c r="V3" s="85">
        <f>SUM(V4:V29)</f>
        <v>0</v>
      </c>
      <c r="W3" s="85">
        <f>SUM(W4:W29)</f>
        <v>0</v>
      </c>
      <c r="X3" s="85">
        <f>SUM(X4:X29)</f>
        <v>0</v>
      </c>
      <c r="Y3" s="85">
        <f>SUM(Y4:Y29)</f>
        <v>0</v>
      </c>
      <c r="Z3" s="85">
        <f>SUM(B3:Y3)</f>
        <v>2074</v>
      </c>
      <c r="AA3" s="85"/>
    </row>
    <row r="4" spans="1:30" ht="19.5" thickBot="1" x14ac:dyDescent="0.35">
      <c r="A4" s="118" t="s">
        <v>7</v>
      </c>
      <c r="B4" s="119"/>
      <c r="C4" s="120">
        <v>27</v>
      </c>
      <c r="D4" s="120">
        <v>10</v>
      </c>
      <c r="E4" s="119">
        <v>18</v>
      </c>
      <c r="F4" s="120">
        <v>9</v>
      </c>
      <c r="G4" s="120">
        <v>22</v>
      </c>
      <c r="H4" s="120">
        <v>19</v>
      </c>
      <c r="I4" s="119">
        <v>28</v>
      </c>
      <c r="J4" s="120">
        <v>44</v>
      </c>
      <c r="K4" s="119">
        <v>27</v>
      </c>
      <c r="L4" s="120">
        <v>16</v>
      </c>
      <c r="M4" s="120">
        <v>21</v>
      </c>
      <c r="N4" s="120">
        <v>25</v>
      </c>
      <c r="O4" s="120">
        <v>12</v>
      </c>
      <c r="P4" s="120">
        <v>11</v>
      </c>
      <c r="Q4" s="119">
        <v>19</v>
      </c>
      <c r="R4" s="120">
        <v>23</v>
      </c>
      <c r="S4" s="119">
        <v>27</v>
      </c>
      <c r="T4" s="119"/>
      <c r="U4" s="119"/>
      <c r="V4" s="120"/>
      <c r="W4" s="119"/>
      <c r="X4" s="119"/>
      <c r="Y4" s="121"/>
      <c r="Z4" s="83">
        <f>SUM(B4:Y4)</f>
        <v>358</v>
      </c>
      <c r="AA4" s="87">
        <f>IF($Z$3=0,"%",Z4/$Z$3)</f>
        <v>0.17261330761812921</v>
      </c>
    </row>
    <row r="5" spans="1:30" ht="19.5" thickBot="1" x14ac:dyDescent="0.35">
      <c r="A5" s="118" t="s">
        <v>46</v>
      </c>
      <c r="B5" s="119"/>
      <c r="C5" s="120">
        <v>17</v>
      </c>
      <c r="D5" s="120">
        <v>1</v>
      </c>
      <c r="E5" s="119">
        <v>11</v>
      </c>
      <c r="F5" s="120">
        <v>9</v>
      </c>
      <c r="G5" s="120">
        <v>14</v>
      </c>
      <c r="H5" s="120">
        <v>6</v>
      </c>
      <c r="I5" s="119">
        <v>13</v>
      </c>
      <c r="J5" s="120">
        <v>13</v>
      </c>
      <c r="K5" s="119">
        <v>13</v>
      </c>
      <c r="L5" s="120">
        <v>23</v>
      </c>
      <c r="M5" s="120">
        <v>18</v>
      </c>
      <c r="N5" s="120">
        <v>12</v>
      </c>
      <c r="O5" s="120">
        <v>18</v>
      </c>
      <c r="P5" s="120">
        <v>5</v>
      </c>
      <c r="Q5" s="119">
        <v>14</v>
      </c>
      <c r="R5" s="120">
        <v>16</v>
      </c>
      <c r="S5" s="119">
        <v>11</v>
      </c>
      <c r="T5" s="119"/>
      <c r="U5" s="119"/>
      <c r="V5" s="120"/>
      <c r="W5" s="119"/>
      <c r="X5" s="119"/>
      <c r="Y5" s="121"/>
      <c r="Z5" s="83">
        <f>SUM(B5:Y5)</f>
        <v>214</v>
      </c>
      <c r="AA5" s="87">
        <f>IF($Z$3=0,"%",Z5/$Z$3)</f>
        <v>0.10318225650916105</v>
      </c>
    </row>
    <row r="6" spans="1:30" ht="19.5" thickBot="1" x14ac:dyDescent="0.35">
      <c r="A6" s="118" t="s">
        <v>42</v>
      </c>
      <c r="B6" s="119"/>
      <c r="C6" s="120">
        <v>17</v>
      </c>
      <c r="D6" s="120">
        <v>1</v>
      </c>
      <c r="E6" s="119">
        <v>5</v>
      </c>
      <c r="F6" s="120">
        <v>10</v>
      </c>
      <c r="G6" s="120">
        <v>8</v>
      </c>
      <c r="H6" s="120">
        <v>10</v>
      </c>
      <c r="I6" s="119">
        <v>11</v>
      </c>
      <c r="J6" s="120">
        <v>18</v>
      </c>
      <c r="K6" s="119">
        <v>5</v>
      </c>
      <c r="L6" s="120">
        <v>9</v>
      </c>
      <c r="M6" s="120">
        <v>15</v>
      </c>
      <c r="N6" s="120">
        <v>12</v>
      </c>
      <c r="O6" s="120"/>
      <c r="P6" s="120">
        <v>3</v>
      </c>
      <c r="Q6" s="119">
        <v>11</v>
      </c>
      <c r="R6" s="120">
        <v>16</v>
      </c>
      <c r="S6" s="119">
        <v>19</v>
      </c>
      <c r="T6" s="119"/>
      <c r="U6" s="119"/>
      <c r="V6" s="120"/>
      <c r="W6" s="119"/>
      <c r="X6" s="119"/>
      <c r="Y6" s="121"/>
      <c r="Z6" s="83">
        <f>SUM(B6:Y6)</f>
        <v>170</v>
      </c>
      <c r="AA6" s="87">
        <f>IF($Z$3=0,"%",Z6/$Z$3)</f>
        <v>8.1967213114754092E-2</v>
      </c>
    </row>
    <row r="7" spans="1:30" ht="19.5" thickBot="1" x14ac:dyDescent="0.35">
      <c r="A7" s="118" t="s">
        <v>45</v>
      </c>
      <c r="B7" s="119"/>
      <c r="C7" s="120">
        <v>15</v>
      </c>
      <c r="D7" s="120"/>
      <c r="E7" s="119">
        <v>5</v>
      </c>
      <c r="F7" s="120">
        <v>6</v>
      </c>
      <c r="G7" s="120">
        <v>10</v>
      </c>
      <c r="H7" s="120">
        <v>16</v>
      </c>
      <c r="I7" s="119">
        <v>12</v>
      </c>
      <c r="J7" s="120">
        <v>11</v>
      </c>
      <c r="K7" s="119">
        <v>10</v>
      </c>
      <c r="L7" s="120">
        <v>5</v>
      </c>
      <c r="M7" s="120">
        <v>13</v>
      </c>
      <c r="N7" s="120">
        <v>8</v>
      </c>
      <c r="O7" s="120">
        <v>2</v>
      </c>
      <c r="P7" s="120">
        <v>2</v>
      </c>
      <c r="Q7" s="119">
        <v>4</v>
      </c>
      <c r="R7" s="120">
        <v>15</v>
      </c>
      <c r="S7" s="119">
        <v>12</v>
      </c>
      <c r="T7" s="119"/>
      <c r="U7" s="119"/>
      <c r="V7" s="120"/>
      <c r="W7" s="119"/>
      <c r="X7" s="119"/>
      <c r="Y7" s="121"/>
      <c r="Z7" s="83">
        <f>SUM(B7:Y7)</f>
        <v>146</v>
      </c>
      <c r="AA7" s="87">
        <f>IF($Z$3=0,"%",Z7/$Z$3)</f>
        <v>7.0395371263259399E-2</v>
      </c>
    </row>
    <row r="8" spans="1:30" ht="19.5" thickBot="1" x14ac:dyDescent="0.35">
      <c r="A8" s="118" t="s">
        <v>48</v>
      </c>
      <c r="B8" s="121"/>
      <c r="C8" s="122">
        <v>13</v>
      </c>
      <c r="D8" s="122">
        <v>4</v>
      </c>
      <c r="E8" s="121">
        <v>6</v>
      </c>
      <c r="F8" s="122">
        <v>6</v>
      </c>
      <c r="G8" s="122">
        <v>8</v>
      </c>
      <c r="H8" s="122">
        <v>9</v>
      </c>
      <c r="I8" s="121">
        <v>13</v>
      </c>
      <c r="J8" s="122">
        <v>11</v>
      </c>
      <c r="K8" s="121">
        <v>14</v>
      </c>
      <c r="L8" s="122">
        <v>4</v>
      </c>
      <c r="M8" s="122">
        <v>10</v>
      </c>
      <c r="N8" s="122">
        <v>6</v>
      </c>
      <c r="O8" s="122">
        <v>8</v>
      </c>
      <c r="P8" s="122">
        <v>4</v>
      </c>
      <c r="Q8" s="121">
        <v>6</v>
      </c>
      <c r="R8" s="122">
        <v>12</v>
      </c>
      <c r="S8" s="121">
        <v>7</v>
      </c>
      <c r="T8" s="121"/>
      <c r="U8" s="121"/>
      <c r="V8" s="122"/>
      <c r="W8" s="121"/>
      <c r="X8" s="121"/>
      <c r="Y8" s="121"/>
      <c r="Z8" s="83">
        <f>SUM(B8:Y8)</f>
        <v>141</v>
      </c>
      <c r="AA8" s="87">
        <f>IF($Z$3=0,"%",Z8/$Z$3)</f>
        <v>6.7984570877531347E-2</v>
      </c>
    </row>
    <row r="9" spans="1:30" ht="19.5" thickBot="1" x14ac:dyDescent="0.35">
      <c r="A9" s="118" t="s">
        <v>6</v>
      </c>
      <c r="B9" s="119"/>
      <c r="C9" s="120">
        <v>13</v>
      </c>
      <c r="D9" s="120">
        <v>1</v>
      </c>
      <c r="E9" s="119">
        <v>3</v>
      </c>
      <c r="F9" s="120">
        <v>13</v>
      </c>
      <c r="G9" s="120">
        <v>13</v>
      </c>
      <c r="H9" s="120">
        <v>18</v>
      </c>
      <c r="I9" s="119">
        <v>10</v>
      </c>
      <c r="J9" s="120">
        <v>11</v>
      </c>
      <c r="K9" s="119">
        <v>4</v>
      </c>
      <c r="L9" s="120">
        <v>5</v>
      </c>
      <c r="M9" s="120">
        <v>7</v>
      </c>
      <c r="N9" s="120">
        <v>6</v>
      </c>
      <c r="O9" s="120">
        <v>8</v>
      </c>
      <c r="P9" s="120">
        <v>4</v>
      </c>
      <c r="Q9" s="119">
        <v>10</v>
      </c>
      <c r="R9" s="120">
        <v>8</v>
      </c>
      <c r="S9" s="119">
        <v>5</v>
      </c>
      <c r="T9" s="119"/>
      <c r="U9" s="119"/>
      <c r="V9" s="120"/>
      <c r="W9" s="119"/>
      <c r="X9" s="119"/>
      <c r="Y9" s="121"/>
      <c r="Z9" s="83">
        <f>SUM(B9:Y9)</f>
        <v>139</v>
      </c>
      <c r="AA9" s="87">
        <f>IF($Z$3=0,"%",Z9/$Z$3)</f>
        <v>6.702025072324011E-2</v>
      </c>
    </row>
    <row r="10" spans="1:30" ht="19.5" thickBot="1" x14ac:dyDescent="0.35">
      <c r="A10" s="118" t="s">
        <v>43</v>
      </c>
      <c r="B10" s="119"/>
      <c r="C10" s="120">
        <v>8</v>
      </c>
      <c r="D10" s="120">
        <v>6</v>
      </c>
      <c r="E10" s="119">
        <v>5</v>
      </c>
      <c r="F10" s="120">
        <v>2</v>
      </c>
      <c r="G10" s="120">
        <v>9</v>
      </c>
      <c r="H10" s="120">
        <v>3</v>
      </c>
      <c r="I10" s="119">
        <v>12</v>
      </c>
      <c r="J10" s="120">
        <v>15</v>
      </c>
      <c r="K10" s="119">
        <v>7</v>
      </c>
      <c r="L10" s="120">
        <v>6</v>
      </c>
      <c r="M10" s="120">
        <v>11</v>
      </c>
      <c r="N10" s="120">
        <v>10</v>
      </c>
      <c r="O10" s="120">
        <v>6</v>
      </c>
      <c r="P10" s="120">
        <v>6</v>
      </c>
      <c r="Q10" s="119">
        <v>9</v>
      </c>
      <c r="R10" s="120">
        <v>6</v>
      </c>
      <c r="S10" s="119">
        <v>9</v>
      </c>
      <c r="T10" s="119"/>
      <c r="U10" s="119"/>
      <c r="V10" s="120"/>
      <c r="W10" s="119"/>
      <c r="X10" s="119"/>
      <c r="Y10" s="121"/>
      <c r="Z10" s="83">
        <f>SUM(B10:Y10)</f>
        <v>130</v>
      </c>
      <c r="AA10" s="87">
        <f>IF($Z$3=0,"%",Z10/$Z$3)</f>
        <v>6.2680810028929598E-2</v>
      </c>
    </row>
    <row r="11" spans="1:30" ht="19.5" thickBot="1" x14ac:dyDescent="0.35">
      <c r="A11" s="118" t="s">
        <v>49</v>
      </c>
      <c r="B11" s="119"/>
      <c r="C11" s="120">
        <v>6</v>
      </c>
      <c r="D11" s="120">
        <v>9</v>
      </c>
      <c r="E11" s="119">
        <v>18</v>
      </c>
      <c r="F11" s="120">
        <v>1</v>
      </c>
      <c r="G11" s="120">
        <v>18</v>
      </c>
      <c r="H11" s="120">
        <v>3</v>
      </c>
      <c r="I11" s="119">
        <v>13</v>
      </c>
      <c r="J11" s="120">
        <v>14</v>
      </c>
      <c r="K11" s="119">
        <v>2</v>
      </c>
      <c r="L11" s="120">
        <v>5</v>
      </c>
      <c r="M11" s="120">
        <v>3</v>
      </c>
      <c r="N11" s="120">
        <v>14</v>
      </c>
      <c r="O11" s="120">
        <v>6</v>
      </c>
      <c r="P11" s="120"/>
      <c r="Q11" s="119">
        <v>3</v>
      </c>
      <c r="R11" s="120">
        <v>1</v>
      </c>
      <c r="S11" s="119">
        <v>6</v>
      </c>
      <c r="T11" s="119"/>
      <c r="U11" s="119"/>
      <c r="V11" s="120"/>
      <c r="W11" s="119"/>
      <c r="X11" s="119"/>
      <c r="Y11" s="121"/>
      <c r="Z11" s="83">
        <f>SUM(B11:Y11)</f>
        <v>122</v>
      </c>
      <c r="AA11" s="87">
        <f>IF($Z$3=0,"%",Z11/$Z$3)</f>
        <v>5.8823529411764705E-2</v>
      </c>
    </row>
    <row r="12" spans="1:30" ht="19.5" thickBot="1" x14ac:dyDescent="0.35">
      <c r="A12" s="118" t="s">
        <v>47</v>
      </c>
      <c r="B12" s="119"/>
      <c r="C12" s="120">
        <v>12</v>
      </c>
      <c r="D12" s="120">
        <v>3</v>
      </c>
      <c r="E12" s="119">
        <v>4</v>
      </c>
      <c r="F12" s="120">
        <v>3</v>
      </c>
      <c r="G12" s="120">
        <v>7</v>
      </c>
      <c r="H12" s="120">
        <v>8</v>
      </c>
      <c r="I12" s="119">
        <v>10</v>
      </c>
      <c r="J12" s="120">
        <v>13</v>
      </c>
      <c r="K12" s="119">
        <v>4</v>
      </c>
      <c r="L12" s="120">
        <v>4</v>
      </c>
      <c r="M12" s="120">
        <v>8</v>
      </c>
      <c r="N12" s="120">
        <v>5</v>
      </c>
      <c r="O12" s="120">
        <v>3</v>
      </c>
      <c r="P12" s="120">
        <v>3</v>
      </c>
      <c r="Q12" s="119">
        <v>4</v>
      </c>
      <c r="R12" s="120">
        <v>8</v>
      </c>
      <c r="S12" s="119">
        <v>10</v>
      </c>
      <c r="T12" s="119"/>
      <c r="U12" s="119"/>
      <c r="V12" s="120"/>
      <c r="W12" s="119"/>
      <c r="X12" s="119"/>
      <c r="Y12" s="121"/>
      <c r="Z12" s="83">
        <f>SUM(B12:Y12)</f>
        <v>109</v>
      </c>
      <c r="AA12" s="87">
        <f>IF($Z$3=0,"%",Z12/$Z$3)</f>
        <v>5.2555448408871747E-2</v>
      </c>
    </row>
    <row r="13" spans="1:30" ht="19.5" thickBot="1" x14ac:dyDescent="0.35">
      <c r="A13" s="118" t="s">
        <v>22</v>
      </c>
      <c r="B13" s="119"/>
      <c r="C13" s="120">
        <v>9</v>
      </c>
      <c r="D13" s="120">
        <v>2</v>
      </c>
      <c r="E13" s="119">
        <v>3</v>
      </c>
      <c r="F13" s="120">
        <v>6</v>
      </c>
      <c r="G13" s="120">
        <v>4</v>
      </c>
      <c r="H13" s="120">
        <v>10</v>
      </c>
      <c r="I13" s="119">
        <v>5</v>
      </c>
      <c r="J13" s="120">
        <v>11</v>
      </c>
      <c r="K13" s="119">
        <v>7</v>
      </c>
      <c r="L13" s="120">
        <v>8</v>
      </c>
      <c r="M13" s="120">
        <v>9</v>
      </c>
      <c r="N13" s="120">
        <v>4</v>
      </c>
      <c r="O13" s="120">
        <v>4</v>
      </c>
      <c r="P13" s="120">
        <v>2</v>
      </c>
      <c r="Q13" s="119">
        <v>7</v>
      </c>
      <c r="R13" s="120">
        <v>8</v>
      </c>
      <c r="S13" s="119">
        <v>6</v>
      </c>
      <c r="T13" s="119"/>
      <c r="U13" s="119"/>
      <c r="V13" s="120"/>
      <c r="W13" s="119"/>
      <c r="X13" s="119"/>
      <c r="Y13" s="121"/>
      <c r="Z13" s="83">
        <f>SUM(B13:Y13)</f>
        <v>105</v>
      </c>
      <c r="AA13" s="87">
        <f>IF($Z$3=0,"%",Z13/$Z$3)</f>
        <v>5.0626808100289293E-2</v>
      </c>
    </row>
    <row r="14" spans="1:30" ht="19.5" thickBot="1" x14ac:dyDescent="0.35">
      <c r="A14" s="118" t="s">
        <v>21</v>
      </c>
      <c r="B14" s="119"/>
      <c r="C14" s="120">
        <v>11</v>
      </c>
      <c r="D14" s="120"/>
      <c r="E14" s="119">
        <v>2</v>
      </c>
      <c r="F14" s="120">
        <v>7</v>
      </c>
      <c r="G14" s="120">
        <v>6</v>
      </c>
      <c r="H14" s="120">
        <v>16</v>
      </c>
      <c r="I14" s="119">
        <v>5</v>
      </c>
      <c r="J14" s="120">
        <v>12</v>
      </c>
      <c r="K14" s="119">
        <v>9</v>
      </c>
      <c r="L14" s="120">
        <v>1</v>
      </c>
      <c r="M14" s="120">
        <v>2</v>
      </c>
      <c r="N14" s="120">
        <v>3</v>
      </c>
      <c r="O14" s="120">
        <v>2</v>
      </c>
      <c r="P14" s="120">
        <v>1</v>
      </c>
      <c r="Q14" s="119">
        <v>6</v>
      </c>
      <c r="R14" s="120">
        <v>8</v>
      </c>
      <c r="S14" s="119">
        <v>5</v>
      </c>
      <c r="T14" s="119"/>
      <c r="U14" s="119"/>
      <c r="V14" s="120"/>
      <c r="W14" s="119"/>
      <c r="X14" s="119"/>
      <c r="Y14" s="121"/>
      <c r="Z14" s="83">
        <f>SUM(B14:Y14)</f>
        <v>96</v>
      </c>
      <c r="AA14" s="87">
        <f>IF($Z$3=0,"%",Z14/$Z$3)</f>
        <v>4.6287367405978788E-2</v>
      </c>
    </row>
    <row r="15" spans="1:30" ht="19.5" thickBot="1" x14ac:dyDescent="0.35">
      <c r="A15" s="118" t="s">
        <v>335</v>
      </c>
      <c r="B15" s="119"/>
      <c r="C15" s="120">
        <v>2</v>
      </c>
      <c r="D15" s="120">
        <v>6</v>
      </c>
      <c r="E15" s="119">
        <v>3</v>
      </c>
      <c r="F15" s="120">
        <v>4</v>
      </c>
      <c r="G15" s="120">
        <v>3</v>
      </c>
      <c r="H15" s="120">
        <v>2</v>
      </c>
      <c r="I15" s="119">
        <v>5</v>
      </c>
      <c r="J15" s="120">
        <v>5</v>
      </c>
      <c r="K15" s="119">
        <v>2</v>
      </c>
      <c r="L15" s="120">
        <v>6</v>
      </c>
      <c r="M15" s="120">
        <v>5</v>
      </c>
      <c r="N15" s="120">
        <v>6</v>
      </c>
      <c r="O15" s="120">
        <v>5</v>
      </c>
      <c r="P15" s="120">
        <v>4</v>
      </c>
      <c r="Q15" s="119">
        <v>3</v>
      </c>
      <c r="R15" s="120">
        <v>4</v>
      </c>
      <c r="S15" s="119">
        <v>2</v>
      </c>
      <c r="T15" s="119"/>
      <c r="U15" s="119"/>
      <c r="V15" s="120"/>
      <c r="W15" s="119"/>
      <c r="X15" s="119"/>
      <c r="Y15" s="121"/>
      <c r="Z15" s="83">
        <f>SUM(B15:Y15)</f>
        <v>67</v>
      </c>
      <c r="AA15" s="87">
        <f>IF($Z$3=0,"%",Z15/$Z$3)</f>
        <v>3.2304725168756029E-2</v>
      </c>
    </row>
    <row r="16" spans="1:30" ht="19.5" thickBot="1" x14ac:dyDescent="0.35">
      <c r="A16" s="155" t="s">
        <v>52</v>
      </c>
      <c r="B16" s="119"/>
      <c r="C16" s="120">
        <v>6</v>
      </c>
      <c r="D16" s="120">
        <v>3</v>
      </c>
      <c r="E16" s="119">
        <v>3</v>
      </c>
      <c r="F16" s="120">
        <v>5</v>
      </c>
      <c r="G16" s="120">
        <v>2</v>
      </c>
      <c r="H16" s="120">
        <v>3</v>
      </c>
      <c r="I16" s="119">
        <v>5</v>
      </c>
      <c r="J16" s="120">
        <v>2</v>
      </c>
      <c r="K16" s="119">
        <v>4</v>
      </c>
      <c r="L16" s="120">
        <v>3</v>
      </c>
      <c r="M16" s="120">
        <v>5</v>
      </c>
      <c r="N16" s="120">
        <v>1</v>
      </c>
      <c r="O16" s="120">
        <v>3</v>
      </c>
      <c r="P16" s="120">
        <v>1</v>
      </c>
      <c r="Q16" s="119">
        <v>1</v>
      </c>
      <c r="R16" s="120">
        <v>5</v>
      </c>
      <c r="S16" s="119">
        <v>5</v>
      </c>
      <c r="T16" s="119"/>
      <c r="U16" s="119"/>
      <c r="V16" s="120"/>
      <c r="W16" s="119"/>
      <c r="X16" s="119"/>
      <c r="Y16" s="121"/>
      <c r="Z16" s="83">
        <f>SUM(B16:Y16)</f>
        <v>57</v>
      </c>
      <c r="AA16" s="87">
        <f>IF($Z$3=0,"%",Z16/$Z$3)</f>
        <v>2.7483124397299902E-2</v>
      </c>
    </row>
    <row r="17" spans="1:27" ht="19.5" thickBot="1" x14ac:dyDescent="0.35">
      <c r="A17" s="118" t="s">
        <v>57</v>
      </c>
      <c r="B17" s="119"/>
      <c r="C17" s="120">
        <v>4</v>
      </c>
      <c r="D17" s="120"/>
      <c r="E17" s="119">
        <v>4</v>
      </c>
      <c r="F17" s="120">
        <v>2</v>
      </c>
      <c r="G17" s="120">
        <v>3</v>
      </c>
      <c r="H17" s="120">
        <v>4</v>
      </c>
      <c r="I17" s="119">
        <v>1</v>
      </c>
      <c r="J17" s="120">
        <v>3</v>
      </c>
      <c r="K17" s="119">
        <v>2</v>
      </c>
      <c r="L17" s="120">
        <v>6</v>
      </c>
      <c r="M17" s="120">
        <v>5</v>
      </c>
      <c r="N17" s="120">
        <v>3</v>
      </c>
      <c r="O17" s="120">
        <v>7</v>
      </c>
      <c r="P17" s="120">
        <v>1</v>
      </c>
      <c r="Q17" s="119">
        <v>3</v>
      </c>
      <c r="R17" s="120">
        <v>2</v>
      </c>
      <c r="S17" s="119">
        <v>5</v>
      </c>
      <c r="T17" s="119"/>
      <c r="U17" s="119"/>
      <c r="V17" s="120"/>
      <c r="W17" s="119"/>
      <c r="X17" s="119"/>
      <c r="Y17" s="121"/>
      <c r="Z17" s="83">
        <f>SUM(B17:Y17)</f>
        <v>55</v>
      </c>
      <c r="AA17" s="87">
        <f>IF($Z$3=0,"%",Z17/$Z$3)</f>
        <v>2.6518804243008679E-2</v>
      </c>
    </row>
    <row r="18" spans="1:27" ht="19.5" thickBot="1" x14ac:dyDescent="0.35">
      <c r="A18" s="118" t="s">
        <v>32</v>
      </c>
      <c r="B18" s="119"/>
      <c r="C18" s="120">
        <v>3</v>
      </c>
      <c r="D18" s="120">
        <v>1</v>
      </c>
      <c r="E18" s="119">
        <v>1</v>
      </c>
      <c r="F18" s="120">
        <v>3</v>
      </c>
      <c r="G18" s="120">
        <v>1</v>
      </c>
      <c r="H18" s="120">
        <v>2</v>
      </c>
      <c r="I18" s="119">
        <v>1</v>
      </c>
      <c r="J18" s="120">
        <v>4</v>
      </c>
      <c r="K18" s="119">
        <v>1</v>
      </c>
      <c r="L18" s="120">
        <v>3</v>
      </c>
      <c r="M18" s="120">
        <v>5</v>
      </c>
      <c r="N18" s="120">
        <v>1</v>
      </c>
      <c r="O18" s="120">
        <v>3</v>
      </c>
      <c r="P18" s="120">
        <v>1</v>
      </c>
      <c r="Q18" s="119"/>
      <c r="R18" s="120">
        <v>1</v>
      </c>
      <c r="S18" s="119">
        <v>2</v>
      </c>
      <c r="T18" s="119"/>
      <c r="U18" s="119"/>
      <c r="V18" s="120"/>
      <c r="W18" s="119"/>
      <c r="X18" s="119"/>
      <c r="Y18" s="121"/>
      <c r="Z18" s="83">
        <f>SUM(B18:Y18)</f>
        <v>33</v>
      </c>
      <c r="AA18" s="87">
        <f>IF($Z$3=0,"%",Z18/$Z$3)</f>
        <v>1.5911282545805209E-2</v>
      </c>
    </row>
    <row r="19" spans="1:27" ht="19.5" thickBot="1" x14ac:dyDescent="0.35">
      <c r="A19" s="118" t="s">
        <v>1</v>
      </c>
      <c r="B19" s="119"/>
      <c r="C19" s="120">
        <v>1</v>
      </c>
      <c r="D19" s="120">
        <v>1</v>
      </c>
      <c r="E19" s="119">
        <v>1</v>
      </c>
      <c r="F19" s="120">
        <v>5</v>
      </c>
      <c r="G19" s="120">
        <v>1</v>
      </c>
      <c r="H19" s="120">
        <v>4</v>
      </c>
      <c r="I19" s="119">
        <v>2</v>
      </c>
      <c r="J19" s="120">
        <v>2</v>
      </c>
      <c r="K19" s="119">
        <v>1</v>
      </c>
      <c r="L19" s="120">
        <v>2</v>
      </c>
      <c r="M19" s="120">
        <v>2</v>
      </c>
      <c r="N19" s="120">
        <v>1</v>
      </c>
      <c r="O19" s="120">
        <v>1</v>
      </c>
      <c r="P19" s="120"/>
      <c r="Q19" s="119">
        <v>1</v>
      </c>
      <c r="R19" s="120">
        <v>1</v>
      </c>
      <c r="S19" s="119">
        <v>1</v>
      </c>
      <c r="T19" s="119"/>
      <c r="U19" s="119"/>
      <c r="V19" s="120"/>
      <c r="W19" s="119"/>
      <c r="X19" s="119"/>
      <c r="Y19" s="121"/>
      <c r="Z19" s="83">
        <f>SUM(B19:Y19)</f>
        <v>27</v>
      </c>
      <c r="AA19" s="87">
        <f>IF($Z$3=0,"%",Z19/$Z$3)</f>
        <v>1.3018322082931534E-2</v>
      </c>
    </row>
    <row r="20" spans="1:27" ht="19.5" thickBot="1" x14ac:dyDescent="0.35">
      <c r="A20" s="118" t="s">
        <v>58</v>
      </c>
      <c r="B20" s="119"/>
      <c r="C20" s="120"/>
      <c r="D20" s="120">
        <v>1</v>
      </c>
      <c r="E20" s="119">
        <v>7</v>
      </c>
      <c r="F20" s="120"/>
      <c r="G20" s="120">
        <v>4</v>
      </c>
      <c r="H20" s="120"/>
      <c r="I20" s="119">
        <v>2</v>
      </c>
      <c r="J20" s="120">
        <v>1</v>
      </c>
      <c r="K20" s="119">
        <v>1</v>
      </c>
      <c r="L20" s="120"/>
      <c r="M20" s="120"/>
      <c r="N20" s="120">
        <v>5</v>
      </c>
      <c r="O20" s="120">
        <v>4</v>
      </c>
      <c r="P20" s="120"/>
      <c r="Q20" s="119"/>
      <c r="R20" s="120"/>
      <c r="S20" s="119">
        <v>1</v>
      </c>
      <c r="T20" s="119"/>
      <c r="U20" s="119"/>
      <c r="V20" s="120"/>
      <c r="W20" s="119"/>
      <c r="X20" s="119"/>
      <c r="Y20" s="121"/>
      <c r="Z20" s="83">
        <f>SUM(B20:Y20)</f>
        <v>26</v>
      </c>
      <c r="AA20" s="87">
        <f>IF($Z$3=0,"%",Z20/$Z$3)</f>
        <v>1.253616200578592E-2</v>
      </c>
    </row>
    <row r="21" spans="1:27" ht="19.5" thickBot="1" x14ac:dyDescent="0.35">
      <c r="A21" s="118" t="s">
        <v>55</v>
      </c>
      <c r="B21" s="119"/>
      <c r="C21" s="120"/>
      <c r="D21" s="120"/>
      <c r="E21" s="119">
        <v>3</v>
      </c>
      <c r="F21" s="120"/>
      <c r="G21" s="120">
        <v>3</v>
      </c>
      <c r="H21" s="120">
        <v>1</v>
      </c>
      <c r="I21" s="119">
        <v>3</v>
      </c>
      <c r="J21" s="120">
        <v>2</v>
      </c>
      <c r="K21" s="119">
        <v>1</v>
      </c>
      <c r="L21" s="120"/>
      <c r="M21" s="120">
        <v>1</v>
      </c>
      <c r="N21" s="120">
        <v>3</v>
      </c>
      <c r="O21" s="120">
        <v>1</v>
      </c>
      <c r="P21" s="120">
        <v>2</v>
      </c>
      <c r="Q21" s="119">
        <v>1</v>
      </c>
      <c r="R21" s="120">
        <v>1</v>
      </c>
      <c r="S21" s="119">
        <v>1</v>
      </c>
      <c r="T21" s="119"/>
      <c r="U21" s="119"/>
      <c r="V21" s="120"/>
      <c r="W21" s="119"/>
      <c r="X21" s="119"/>
      <c r="Y21" s="121"/>
      <c r="Z21" s="83">
        <f>SUM(B21:Y21)</f>
        <v>23</v>
      </c>
      <c r="AA21" s="87">
        <f>IF($Z$3=0,"%",Z21/$Z$3)</f>
        <v>1.1089681774349084E-2</v>
      </c>
    </row>
    <row r="22" spans="1:27" ht="19.5" thickBot="1" x14ac:dyDescent="0.35">
      <c r="A22" s="118" t="s">
        <v>64</v>
      </c>
      <c r="B22" s="119"/>
      <c r="C22" s="120"/>
      <c r="D22" s="120">
        <v>2</v>
      </c>
      <c r="E22" s="119">
        <v>2</v>
      </c>
      <c r="F22" s="120"/>
      <c r="G22" s="120">
        <v>3</v>
      </c>
      <c r="H22" s="120">
        <v>1</v>
      </c>
      <c r="I22" s="119"/>
      <c r="J22" s="120"/>
      <c r="K22" s="119">
        <v>1</v>
      </c>
      <c r="L22" s="120">
        <v>1</v>
      </c>
      <c r="M22" s="120"/>
      <c r="N22" s="120">
        <v>3</v>
      </c>
      <c r="O22" s="120"/>
      <c r="P22" s="120">
        <v>2</v>
      </c>
      <c r="Q22" s="119">
        <v>1</v>
      </c>
      <c r="R22" s="120"/>
      <c r="S22" s="119">
        <v>2</v>
      </c>
      <c r="T22" s="119"/>
      <c r="U22" s="119"/>
      <c r="V22" s="120"/>
      <c r="W22" s="119"/>
      <c r="X22" s="119"/>
      <c r="Y22" s="121"/>
      <c r="Z22" s="83">
        <f>SUM(B22:Y22)</f>
        <v>18</v>
      </c>
      <c r="AA22" s="87">
        <f>IF($Z$3=0,"%",Z22/$Z$3)</f>
        <v>8.6788813886210219E-3</v>
      </c>
    </row>
    <row r="23" spans="1:27" ht="19.5" thickBot="1" x14ac:dyDescent="0.35">
      <c r="A23" s="118" t="s">
        <v>56</v>
      </c>
      <c r="B23" s="119"/>
      <c r="C23" s="120"/>
      <c r="D23" s="120">
        <v>2</v>
      </c>
      <c r="E23" s="119">
        <v>3</v>
      </c>
      <c r="F23" s="120"/>
      <c r="G23" s="120">
        <v>3</v>
      </c>
      <c r="H23" s="120"/>
      <c r="I23" s="119">
        <v>1</v>
      </c>
      <c r="J23" s="120">
        <v>3</v>
      </c>
      <c r="K23" s="119"/>
      <c r="L23" s="120">
        <v>1</v>
      </c>
      <c r="M23" s="120"/>
      <c r="N23" s="120">
        <v>1</v>
      </c>
      <c r="O23" s="120"/>
      <c r="P23" s="120"/>
      <c r="Q23" s="119"/>
      <c r="R23" s="120"/>
      <c r="S23" s="119"/>
      <c r="T23" s="119"/>
      <c r="U23" s="119"/>
      <c r="V23" s="120"/>
      <c r="W23" s="119"/>
      <c r="X23" s="119"/>
      <c r="Y23" s="121"/>
      <c r="Z23" s="83">
        <f>SUM(B23:Y23)</f>
        <v>14</v>
      </c>
      <c r="AA23" s="87">
        <f>IF($Z$3=0,"%",Z23/$Z$3)</f>
        <v>6.7502410800385727E-3</v>
      </c>
    </row>
    <row r="24" spans="1:27" ht="19.5" thickBot="1" x14ac:dyDescent="0.35">
      <c r="A24" s="118" t="s">
        <v>8</v>
      </c>
      <c r="B24" s="119"/>
      <c r="C24" s="120"/>
      <c r="D24" s="120"/>
      <c r="E24" s="119"/>
      <c r="F24" s="120"/>
      <c r="G24" s="120">
        <v>3</v>
      </c>
      <c r="H24" s="120">
        <v>2</v>
      </c>
      <c r="I24" s="119">
        <v>1</v>
      </c>
      <c r="J24" s="120">
        <v>1</v>
      </c>
      <c r="K24" s="119"/>
      <c r="L24" s="120"/>
      <c r="M24" s="120"/>
      <c r="N24" s="120">
        <v>1</v>
      </c>
      <c r="O24" s="120"/>
      <c r="P24" s="120">
        <v>4</v>
      </c>
      <c r="Q24" s="119"/>
      <c r="R24" s="120"/>
      <c r="S24" s="119"/>
      <c r="T24" s="119"/>
      <c r="U24" s="119"/>
      <c r="V24" s="120"/>
      <c r="W24" s="119"/>
      <c r="X24" s="119"/>
      <c r="Y24" s="121"/>
      <c r="Z24" s="83">
        <f>SUM(B24:Y24)</f>
        <v>12</v>
      </c>
      <c r="AA24" s="87">
        <f>IF($Z$3=0,"%",Z24/$Z$3)</f>
        <v>5.7859209257473485E-3</v>
      </c>
    </row>
    <row r="25" spans="1:27" ht="19.5" thickBot="1" x14ac:dyDescent="0.35">
      <c r="A25" s="118" t="s">
        <v>44</v>
      </c>
      <c r="B25" s="119"/>
      <c r="C25" s="120"/>
      <c r="D25" s="120">
        <v>1</v>
      </c>
      <c r="E25" s="119">
        <v>1</v>
      </c>
      <c r="F25" s="120"/>
      <c r="G25" s="120">
        <v>1</v>
      </c>
      <c r="H25" s="120">
        <v>1</v>
      </c>
      <c r="I25" s="119">
        <v>1</v>
      </c>
      <c r="J25" s="120">
        <v>1</v>
      </c>
      <c r="K25" s="119">
        <v>1</v>
      </c>
      <c r="L25" s="120">
        <v>1</v>
      </c>
      <c r="M25" s="120">
        <v>1</v>
      </c>
      <c r="N25" s="120"/>
      <c r="O25" s="120">
        <v>1</v>
      </c>
      <c r="P25" s="120">
        <v>1</v>
      </c>
      <c r="Q25" s="119"/>
      <c r="R25" s="120"/>
      <c r="S25" s="119">
        <v>1</v>
      </c>
      <c r="T25" s="119"/>
      <c r="U25" s="119"/>
      <c r="V25" s="120"/>
      <c r="W25" s="119"/>
      <c r="X25" s="119"/>
      <c r="Y25" s="121"/>
      <c r="Z25" s="83">
        <f>SUM(B25:Y25)</f>
        <v>12</v>
      </c>
      <c r="AA25" s="87">
        <f>IF($Z$3=0,"%",Z25/$Z$3)</f>
        <v>5.7859209257473485E-3</v>
      </c>
    </row>
    <row r="26" spans="1:27" ht="19.5" thickBot="1" x14ac:dyDescent="0.35">
      <c r="A26" s="118" t="s">
        <v>4</v>
      </c>
      <c r="B26" s="119"/>
      <c r="C26" s="120"/>
      <c r="D26" s="120"/>
      <c r="E26" s="119"/>
      <c r="F26" s="120"/>
      <c r="G26" s="120"/>
      <c r="H26" s="120"/>
      <c r="I26" s="119"/>
      <c r="J26" s="120"/>
      <c r="K26" s="119"/>
      <c r="L26" s="120"/>
      <c r="M26" s="120"/>
      <c r="N26" s="120"/>
      <c r="O26" s="120"/>
      <c r="P26" s="120"/>
      <c r="Q26" s="119"/>
      <c r="R26" s="120"/>
      <c r="S26" s="119"/>
      <c r="T26" s="119"/>
      <c r="U26" s="119"/>
      <c r="V26" s="120"/>
      <c r="W26" s="119"/>
      <c r="X26" s="119"/>
      <c r="Y26" s="121"/>
      <c r="Z26" s="83">
        <f>SUM(B26:Y26)</f>
        <v>0</v>
      </c>
      <c r="AA26" s="87">
        <f>IF($Z$3=0,"%",Z26/$Z$3)</f>
        <v>0</v>
      </c>
    </row>
    <row r="27" spans="1:27" ht="19.5" thickBot="1" x14ac:dyDescent="0.35">
      <c r="A27" s="118" t="s">
        <v>79</v>
      </c>
      <c r="B27" s="174"/>
      <c r="C27" s="173"/>
      <c r="D27" s="173"/>
      <c r="E27" s="174"/>
      <c r="F27" s="173"/>
      <c r="G27" s="173"/>
      <c r="H27" s="173"/>
      <c r="I27" s="174"/>
      <c r="J27" s="173"/>
      <c r="K27" s="174"/>
      <c r="L27" s="173"/>
      <c r="M27" s="173"/>
      <c r="N27" s="173"/>
      <c r="O27" s="173"/>
      <c r="P27" s="173"/>
      <c r="Q27" s="174"/>
      <c r="R27" s="173"/>
      <c r="S27" s="174"/>
      <c r="T27" s="174"/>
      <c r="U27" s="174"/>
      <c r="V27" s="173"/>
      <c r="W27" s="174"/>
      <c r="X27" s="174"/>
      <c r="Y27" s="175"/>
      <c r="Z27" s="83">
        <f>SUM(B27:Y27)</f>
        <v>0</v>
      </c>
      <c r="AA27" s="87">
        <f>IF($Z$3=0,"%",Z27/$Z$3)</f>
        <v>0</v>
      </c>
    </row>
    <row r="28" spans="1:27" ht="19.5" thickBot="1" x14ac:dyDescent="0.35">
      <c r="A28" s="118" t="s">
        <v>104</v>
      </c>
      <c r="B28" s="174"/>
      <c r="C28" s="173"/>
      <c r="D28" s="173"/>
      <c r="E28" s="174"/>
      <c r="F28" s="173"/>
      <c r="G28" s="173"/>
      <c r="H28" s="173"/>
      <c r="I28" s="174"/>
      <c r="J28" s="173"/>
      <c r="K28" s="174"/>
      <c r="L28" s="173"/>
      <c r="M28" s="173"/>
      <c r="N28" s="173"/>
      <c r="O28" s="173"/>
      <c r="P28" s="173"/>
      <c r="Q28" s="174"/>
      <c r="R28" s="173"/>
      <c r="S28" s="174"/>
      <c r="T28" s="174"/>
      <c r="U28" s="174"/>
      <c r="V28" s="173"/>
      <c r="W28" s="174"/>
      <c r="X28" s="174"/>
      <c r="Y28" s="175"/>
      <c r="Z28" s="83">
        <f>SUM(B28:Y28)</f>
        <v>0</v>
      </c>
      <c r="AA28" s="87">
        <f>IF($Z$3=0,"%",Z28/$Z$3)</f>
        <v>0</v>
      </c>
    </row>
    <row r="29" spans="1:27" ht="19.5" thickBot="1" x14ac:dyDescent="0.35">
      <c r="A29" s="156" t="s">
        <v>77</v>
      </c>
      <c r="B29" s="130"/>
      <c r="C29" s="130"/>
      <c r="D29" s="130"/>
      <c r="E29" s="131"/>
      <c r="F29" s="130"/>
      <c r="G29" s="130"/>
      <c r="H29" s="130"/>
      <c r="I29" s="131"/>
      <c r="J29" s="130"/>
      <c r="K29" s="131"/>
      <c r="L29" s="130"/>
      <c r="M29" s="130"/>
      <c r="N29" s="130"/>
      <c r="O29" s="130"/>
      <c r="P29" s="130"/>
      <c r="Q29" s="131"/>
      <c r="R29" s="130"/>
      <c r="S29" s="131"/>
      <c r="T29" s="131"/>
      <c r="U29" s="131"/>
      <c r="V29" s="130"/>
      <c r="W29" s="131"/>
      <c r="X29" s="131"/>
      <c r="Y29" s="131"/>
      <c r="Z29" s="132">
        <f>SUM(B29:Y29)</f>
        <v>0</v>
      </c>
      <c r="AA29" s="129">
        <f>IF($Z$3=0,"%",Z29/$Z$3)</f>
        <v>0</v>
      </c>
    </row>
    <row r="30" spans="1:27" ht="15" x14ac:dyDescent="0.25">
      <c r="A30"/>
      <c r="Z30"/>
      <c r="AA30"/>
    </row>
    <row r="31" spans="1:27" ht="15" x14ac:dyDescent="0.25">
      <c r="A31"/>
      <c r="Z31"/>
      <c r="AA31"/>
    </row>
  </sheetData>
  <sortState xmlns:xlrd2="http://schemas.microsoft.com/office/spreadsheetml/2017/richdata2" ref="A3:AA29">
    <sortCondition descending="1" ref="Z4:Z29"/>
  </sortState>
  <mergeCells count="1">
    <mergeCell ref="A1:AA1"/>
  </mergeCells>
  <phoneticPr fontId="19" type="noConversion"/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 codeName="Feuil6">
    <pageSetUpPr fitToPage="1"/>
  </sheetPr>
  <dimension ref="A1:AD30"/>
  <sheetViews>
    <sheetView workbookViewId="0">
      <pane ySplit="3" topLeftCell="A4" activePane="bottomLeft" state="frozen"/>
      <selection pane="bottomLeft" sqref="A1:AA1"/>
    </sheetView>
  </sheetViews>
  <sheetFormatPr baseColWidth="10" defaultColWidth="10.7109375" defaultRowHeight="15.75" x14ac:dyDescent="0.25"/>
  <cols>
    <col min="1" max="1" width="34.7109375" style="3" customWidth="1"/>
    <col min="2" max="2" width="5.140625" hidden="1" customWidth="1"/>
    <col min="3" max="18" width="5.140625" customWidth="1"/>
    <col min="19" max="19" width="5" customWidth="1"/>
    <col min="20" max="25" width="5" hidden="1" customWidth="1"/>
    <col min="26" max="26" width="5.5703125" style="7" bestFit="1" customWidth="1"/>
    <col min="27" max="27" width="7.5703125" style="4" bestFit="1" customWidth="1"/>
  </cols>
  <sheetData>
    <row r="1" spans="1:30" ht="33" customHeight="1" thickBot="1" x14ac:dyDescent="0.3">
      <c r="A1" s="237" t="s">
        <v>456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9"/>
      <c r="AB1" s="7"/>
      <c r="AC1" s="7"/>
      <c r="AD1" s="7"/>
    </row>
    <row r="2" spans="1:30" ht="159" customHeight="1" thickBot="1" x14ac:dyDescent="0.3">
      <c r="A2" s="24" t="s">
        <v>53</v>
      </c>
      <c r="B2" s="117">
        <f>CONVIVIALES!E3</f>
        <v>0</v>
      </c>
      <c r="C2" s="117" t="str">
        <f>CONVIVIALES!F3</f>
        <v>GOLF LA ROCHELLE SUD (AGERNA)</v>
      </c>
      <c r="D2" s="117" t="str">
        <f>CONVIVIALES!G3</f>
        <v>GOLF DE LOUDUN-FONTEVRAUD</v>
      </c>
      <c r="E2" s="117" t="str">
        <f>CONVIVIALES!H3</f>
        <v>GOLF LA ROCHE POSAY</v>
      </c>
      <c r="F2" s="117" t="str">
        <f>CONVIVIALES!I3</f>
        <v>GOLF CLUB DE MONTENDRE</v>
      </c>
      <c r="G2" s="117" t="str">
        <f>CONVIVIALES!J3</f>
        <v>GOLF DE MIGNALOUX</v>
      </c>
      <c r="H2" s="117" t="str">
        <f>CONVIVIALES!K3</f>
        <v>LA PALMYRE GOLF RESORT</v>
      </c>
      <c r="I2" s="117" t="str">
        <f>CONVIVIALES!L3</f>
        <v>GOLF BLUEGREEN MAZIERES EN GATINE</v>
      </c>
      <c r="J2" s="117" t="str">
        <f>CONVIVIALES!M3</f>
        <v>GOLF BLUEGREEN NIORT ROMAGNE</v>
      </c>
      <c r="K2" s="117" t="str">
        <f>CONVIVIALES!N3</f>
        <v>GOLF DU CHATEAU DE LA VALLADE</v>
      </c>
      <c r="L2" s="117" t="str">
        <f>CONVIVIALES!O3</f>
        <v>ANGOULEME GOLF L'HIRONDELLE</v>
      </c>
      <c r="M2" s="117" t="str">
        <f>CONVIVIALES!P3</f>
        <v>GOLF DU COGNAC</v>
      </c>
      <c r="N2" s="117" t="str">
        <f>CONVIVIALES!Q3</f>
        <v>GOLF DOMAINE DES FORGES</v>
      </c>
      <c r="O2" s="117" t="str">
        <f>CONVIVIALES!R3</f>
        <v>GOLF INTERNATIONAL DE LA PREZE</v>
      </c>
      <c r="P2" s="117" t="str">
        <f>CONVIVIALES!S3</f>
        <v>GOLF DE BRESSUIRE</v>
      </c>
      <c r="Q2" s="117" t="str">
        <f>CONVIVIALES!T3</f>
        <v>GOLF DE SAINTES</v>
      </c>
      <c r="R2" s="117" t="str">
        <f>CONVIVIALES!U3</f>
        <v>GOLF LA ROCHELLE SUD (OTUS)</v>
      </c>
      <c r="S2" s="117" t="str">
        <f>CONVIVIALES!V3</f>
        <v>GOLF DE LA PREE - LA ROCHELLE</v>
      </c>
      <c r="T2" s="117">
        <f>CONVIVIALES!W3</f>
        <v>0</v>
      </c>
      <c r="U2" s="117"/>
      <c r="V2" s="117"/>
      <c r="W2" s="117"/>
      <c r="X2" s="117"/>
      <c r="Y2" s="117"/>
      <c r="Z2" s="8" t="s">
        <v>9</v>
      </c>
      <c r="AA2" s="9" t="s">
        <v>28</v>
      </c>
    </row>
    <row r="3" spans="1:30" ht="19.5" customHeight="1" thickBot="1" x14ac:dyDescent="0.3">
      <c r="A3" s="115" t="s">
        <v>9</v>
      </c>
      <c r="B3" s="85">
        <f t="shared" ref="B3:Y3" si="0">SUM(B4:B29)</f>
        <v>0</v>
      </c>
      <c r="C3" s="85">
        <f t="shared" si="0"/>
        <v>38</v>
      </c>
      <c r="D3" s="85">
        <f t="shared" si="0"/>
        <v>28</v>
      </c>
      <c r="E3" s="85">
        <f t="shared" si="0"/>
        <v>33</v>
      </c>
      <c r="F3" s="85">
        <f t="shared" si="0"/>
        <v>34</v>
      </c>
      <c r="G3" s="85">
        <f t="shared" si="0"/>
        <v>38</v>
      </c>
      <c r="H3" s="85">
        <f t="shared" si="0"/>
        <v>36</v>
      </c>
      <c r="I3" s="85">
        <f t="shared" si="0"/>
        <v>42</v>
      </c>
      <c r="J3" s="85">
        <f t="shared" si="0"/>
        <v>35</v>
      </c>
      <c r="K3" s="85">
        <f t="shared" si="0"/>
        <v>45</v>
      </c>
      <c r="L3" s="85">
        <f t="shared" si="0"/>
        <v>34</v>
      </c>
      <c r="M3" s="85">
        <f t="shared" si="0"/>
        <v>38</v>
      </c>
      <c r="N3" s="85">
        <f t="shared" si="0"/>
        <v>33</v>
      </c>
      <c r="O3" s="85">
        <f t="shared" si="0"/>
        <v>29</v>
      </c>
      <c r="P3" s="85">
        <f t="shared" si="0"/>
        <v>33</v>
      </c>
      <c r="Q3" s="85">
        <f t="shared" si="0"/>
        <v>34</v>
      </c>
      <c r="R3" s="85">
        <f t="shared" si="0"/>
        <v>41</v>
      </c>
      <c r="S3" s="85">
        <f t="shared" si="0"/>
        <v>36</v>
      </c>
      <c r="T3" s="85">
        <f t="shared" si="0"/>
        <v>0</v>
      </c>
      <c r="U3" s="85">
        <f t="shared" si="0"/>
        <v>0</v>
      </c>
      <c r="V3" s="85">
        <f t="shared" si="0"/>
        <v>0</v>
      </c>
      <c r="W3" s="85">
        <f t="shared" si="0"/>
        <v>0</v>
      </c>
      <c r="X3" s="85">
        <f t="shared" si="0"/>
        <v>0</v>
      </c>
      <c r="Y3" s="85">
        <f t="shared" si="0"/>
        <v>0</v>
      </c>
      <c r="Z3" s="85">
        <f t="shared" ref="Z3" si="1">SUM(B3:Y3)</f>
        <v>607</v>
      </c>
      <c r="AA3" s="133"/>
    </row>
    <row r="4" spans="1:30" ht="19.5" thickBot="1" x14ac:dyDescent="0.35">
      <c r="A4" s="118" t="s">
        <v>7</v>
      </c>
      <c r="B4" s="119"/>
      <c r="C4" s="120">
        <v>2</v>
      </c>
      <c r="D4" s="120">
        <v>4</v>
      </c>
      <c r="E4" s="119">
        <v>2</v>
      </c>
      <c r="F4" s="120">
        <v>3</v>
      </c>
      <c r="G4" s="120"/>
      <c r="H4" s="120">
        <v>4</v>
      </c>
      <c r="I4" s="119">
        <v>5</v>
      </c>
      <c r="J4" s="120">
        <v>10</v>
      </c>
      <c r="K4" s="119">
        <v>6</v>
      </c>
      <c r="L4" s="120"/>
      <c r="M4" s="120">
        <v>3</v>
      </c>
      <c r="N4" s="120">
        <v>3</v>
      </c>
      <c r="O4" s="120">
        <v>3</v>
      </c>
      <c r="P4" s="120">
        <v>7</v>
      </c>
      <c r="Q4" s="119">
        <v>4</v>
      </c>
      <c r="R4" s="120">
        <v>7</v>
      </c>
      <c r="S4" s="119">
        <v>5</v>
      </c>
      <c r="T4" s="119"/>
      <c r="U4" s="119"/>
      <c r="V4" s="120"/>
      <c r="W4" s="119"/>
      <c r="X4" s="119"/>
      <c r="Y4" s="121"/>
      <c r="Z4" s="83">
        <f>SUM(B4:Y4)</f>
        <v>68</v>
      </c>
      <c r="AA4" s="87">
        <f>IF($Z$3=0,"%",Z4/$Z$3)</f>
        <v>0.11202635914332784</v>
      </c>
    </row>
    <row r="5" spans="1:30" ht="19.5" thickBot="1" x14ac:dyDescent="0.35">
      <c r="A5" s="118" t="s">
        <v>46</v>
      </c>
      <c r="B5" s="119"/>
      <c r="C5" s="120">
        <v>1</v>
      </c>
      <c r="D5" s="120"/>
      <c r="E5" s="119">
        <v>8</v>
      </c>
      <c r="F5" s="120">
        <v>3</v>
      </c>
      <c r="G5" s="120">
        <v>2</v>
      </c>
      <c r="H5" s="120">
        <v>2</v>
      </c>
      <c r="I5" s="119">
        <v>6</v>
      </c>
      <c r="J5" s="120">
        <v>2</v>
      </c>
      <c r="K5" s="119">
        <v>3</v>
      </c>
      <c r="L5" s="120">
        <v>10</v>
      </c>
      <c r="M5" s="120">
        <v>6</v>
      </c>
      <c r="N5" s="120">
        <v>3</v>
      </c>
      <c r="O5" s="120">
        <v>3</v>
      </c>
      <c r="P5" s="120">
        <v>3</v>
      </c>
      <c r="Q5" s="119">
        <v>5</v>
      </c>
      <c r="R5" s="120">
        <v>2</v>
      </c>
      <c r="S5" s="119">
        <v>1</v>
      </c>
      <c r="T5" s="119"/>
      <c r="U5" s="119"/>
      <c r="V5" s="120"/>
      <c r="W5" s="119"/>
      <c r="X5" s="119"/>
      <c r="Y5" s="121"/>
      <c r="Z5" s="83">
        <f>SUM(B5:Y5)</f>
        <v>60</v>
      </c>
      <c r="AA5" s="87">
        <f>IF($Z$3=0,"%",Z5/$Z$3)</f>
        <v>9.8846787479406922E-2</v>
      </c>
    </row>
    <row r="6" spans="1:30" ht="19.5" thickBot="1" x14ac:dyDescent="0.35">
      <c r="A6" s="118" t="s">
        <v>42</v>
      </c>
      <c r="B6" s="119"/>
      <c r="C6" s="120">
        <v>4</v>
      </c>
      <c r="D6" s="120"/>
      <c r="E6" s="119">
        <v>1</v>
      </c>
      <c r="F6" s="120">
        <v>4</v>
      </c>
      <c r="G6" s="120">
        <v>1</v>
      </c>
      <c r="H6" s="120">
        <v>1</v>
      </c>
      <c r="I6" s="119">
        <v>6</v>
      </c>
      <c r="J6" s="120">
        <v>2</v>
      </c>
      <c r="K6" s="119">
        <v>6</v>
      </c>
      <c r="L6" s="120">
        <v>2</v>
      </c>
      <c r="M6" s="120">
        <v>2</v>
      </c>
      <c r="N6" s="120">
        <v>7</v>
      </c>
      <c r="O6" s="120"/>
      <c r="P6" s="120">
        <v>2</v>
      </c>
      <c r="Q6" s="119">
        <v>3</v>
      </c>
      <c r="R6" s="120">
        <v>7</v>
      </c>
      <c r="S6" s="119">
        <v>6</v>
      </c>
      <c r="T6" s="119"/>
      <c r="U6" s="119"/>
      <c r="V6" s="120"/>
      <c r="W6" s="119"/>
      <c r="X6" s="119"/>
      <c r="Y6" s="121"/>
      <c r="Z6" s="83">
        <f>SUM(B6:Y6)</f>
        <v>54</v>
      </c>
      <c r="AA6" s="87">
        <f>IF($Z$3=0,"%",Z6/$Z$3)</f>
        <v>8.8962108731466233E-2</v>
      </c>
    </row>
    <row r="7" spans="1:30" ht="19.5" thickBot="1" x14ac:dyDescent="0.35">
      <c r="A7" s="118" t="s">
        <v>45</v>
      </c>
      <c r="B7" s="121"/>
      <c r="C7" s="122">
        <v>9</v>
      </c>
      <c r="D7" s="122"/>
      <c r="E7" s="121">
        <v>1</v>
      </c>
      <c r="F7" s="122"/>
      <c r="G7" s="122">
        <v>3</v>
      </c>
      <c r="H7" s="122">
        <v>2</v>
      </c>
      <c r="I7" s="121"/>
      <c r="J7" s="122"/>
      <c r="K7" s="121">
        <v>9</v>
      </c>
      <c r="L7" s="122">
        <v>2</v>
      </c>
      <c r="M7" s="122">
        <v>4</v>
      </c>
      <c r="N7" s="122">
        <v>2</v>
      </c>
      <c r="O7" s="122"/>
      <c r="P7" s="122">
        <v>1</v>
      </c>
      <c r="Q7" s="121">
        <v>2</v>
      </c>
      <c r="R7" s="122">
        <v>12</v>
      </c>
      <c r="S7" s="121">
        <v>3</v>
      </c>
      <c r="T7" s="121"/>
      <c r="U7" s="121"/>
      <c r="V7" s="122"/>
      <c r="W7" s="121"/>
      <c r="X7" s="121"/>
      <c r="Y7" s="121"/>
      <c r="Z7" s="83">
        <f>SUM(B7:Y7)</f>
        <v>50</v>
      </c>
      <c r="AA7" s="87">
        <f>IF($Z$3=0,"%",Z7/$Z$3)</f>
        <v>8.2372322899505759E-2</v>
      </c>
    </row>
    <row r="8" spans="1:30" ht="19.5" thickBot="1" x14ac:dyDescent="0.35">
      <c r="A8" s="118" t="s">
        <v>48</v>
      </c>
      <c r="B8" s="121"/>
      <c r="C8" s="122">
        <v>4</v>
      </c>
      <c r="D8" s="122">
        <v>3</v>
      </c>
      <c r="E8" s="121">
        <v>2</v>
      </c>
      <c r="F8" s="122">
        <v>1</v>
      </c>
      <c r="G8" s="122">
        <v>3</v>
      </c>
      <c r="H8" s="122">
        <v>2</v>
      </c>
      <c r="I8" s="121">
        <v>6</v>
      </c>
      <c r="J8" s="122">
        <v>3</v>
      </c>
      <c r="K8" s="121">
        <v>7</v>
      </c>
      <c r="L8" s="122">
        <v>4</v>
      </c>
      <c r="M8" s="122">
        <v>3</v>
      </c>
      <c r="N8" s="122"/>
      <c r="O8" s="122">
        <v>5</v>
      </c>
      <c r="P8" s="122">
        <v>2</v>
      </c>
      <c r="Q8" s="121">
        <v>4</v>
      </c>
      <c r="R8" s="122"/>
      <c r="S8" s="121"/>
      <c r="T8" s="121"/>
      <c r="U8" s="121"/>
      <c r="V8" s="122"/>
      <c r="W8" s="121"/>
      <c r="X8" s="121"/>
      <c r="Y8" s="121"/>
      <c r="Z8" s="83">
        <f>SUM(B8:Y8)</f>
        <v>49</v>
      </c>
      <c r="AA8" s="87">
        <f>IF($Z$3=0,"%",Z8/$Z$3)</f>
        <v>8.0724876441515644E-2</v>
      </c>
    </row>
    <row r="9" spans="1:30" ht="19.5" thickBot="1" x14ac:dyDescent="0.35">
      <c r="A9" s="118" t="s">
        <v>43</v>
      </c>
      <c r="B9" s="119"/>
      <c r="C9" s="120">
        <v>3</v>
      </c>
      <c r="D9" s="120">
        <v>4</v>
      </c>
      <c r="E9" s="119">
        <v>1</v>
      </c>
      <c r="F9" s="120"/>
      <c r="G9" s="120">
        <v>1</v>
      </c>
      <c r="H9" s="120">
        <v>4</v>
      </c>
      <c r="I9" s="119">
        <v>2</v>
      </c>
      <c r="J9" s="120">
        <v>4</v>
      </c>
      <c r="K9" s="119">
        <v>3</v>
      </c>
      <c r="L9" s="120">
        <v>2</v>
      </c>
      <c r="M9" s="120">
        <v>4</v>
      </c>
      <c r="N9" s="120">
        <v>4</v>
      </c>
      <c r="O9" s="120">
        <v>1</v>
      </c>
      <c r="P9" s="120">
        <v>4</v>
      </c>
      <c r="Q9" s="119">
        <v>3</v>
      </c>
      <c r="R9" s="120">
        <v>4</v>
      </c>
      <c r="S9" s="119">
        <v>4</v>
      </c>
      <c r="T9" s="119"/>
      <c r="U9" s="119"/>
      <c r="V9" s="120"/>
      <c r="W9" s="119"/>
      <c r="X9" s="119"/>
      <c r="Y9" s="121"/>
      <c r="Z9" s="83">
        <f>SUM(B9:Y9)</f>
        <v>48</v>
      </c>
      <c r="AA9" s="87">
        <f>IF($Z$3=0,"%",Z9/$Z$3)</f>
        <v>7.907742998352553E-2</v>
      </c>
    </row>
    <row r="10" spans="1:30" ht="19.5" thickBot="1" x14ac:dyDescent="0.35">
      <c r="A10" s="118" t="s">
        <v>6</v>
      </c>
      <c r="B10" s="119"/>
      <c r="C10" s="120">
        <v>4</v>
      </c>
      <c r="D10" s="120">
        <v>1</v>
      </c>
      <c r="E10" s="119"/>
      <c r="F10" s="120">
        <v>3</v>
      </c>
      <c r="G10" s="120">
        <v>9</v>
      </c>
      <c r="H10" s="120">
        <v>6</v>
      </c>
      <c r="I10" s="119"/>
      <c r="J10" s="120">
        <v>1</v>
      </c>
      <c r="K10" s="119"/>
      <c r="L10" s="120">
        <v>1</v>
      </c>
      <c r="M10" s="120">
        <v>5</v>
      </c>
      <c r="N10" s="120">
        <v>3</v>
      </c>
      <c r="O10" s="120">
        <v>4</v>
      </c>
      <c r="P10" s="120">
        <v>2</v>
      </c>
      <c r="Q10" s="119">
        <v>3</v>
      </c>
      <c r="R10" s="120">
        <v>1</v>
      </c>
      <c r="S10" s="119">
        <v>2</v>
      </c>
      <c r="T10" s="119"/>
      <c r="U10" s="119"/>
      <c r="V10" s="120"/>
      <c r="W10" s="119"/>
      <c r="X10" s="119"/>
      <c r="Y10" s="121"/>
      <c r="Z10" s="83">
        <f>SUM(B10:Y10)</f>
        <v>45</v>
      </c>
      <c r="AA10" s="87">
        <f>IF($Z$3=0,"%",Z10/$Z$3)</f>
        <v>7.4135090609555185E-2</v>
      </c>
    </row>
    <row r="11" spans="1:30" ht="19.5" thickBot="1" x14ac:dyDescent="0.35">
      <c r="A11" s="118" t="s">
        <v>335</v>
      </c>
      <c r="B11" s="119"/>
      <c r="C11" s="120">
        <v>1</v>
      </c>
      <c r="D11" s="120">
        <v>5</v>
      </c>
      <c r="E11" s="119">
        <v>2</v>
      </c>
      <c r="F11" s="120">
        <v>3</v>
      </c>
      <c r="G11" s="120">
        <v>3</v>
      </c>
      <c r="H11" s="120"/>
      <c r="I11" s="119">
        <v>4</v>
      </c>
      <c r="J11" s="120">
        <v>2</v>
      </c>
      <c r="K11" s="119"/>
      <c r="L11" s="120">
        <v>3</v>
      </c>
      <c r="M11" s="120">
        <v>2</v>
      </c>
      <c r="N11" s="120">
        <v>4</v>
      </c>
      <c r="O11" s="120">
        <v>2</v>
      </c>
      <c r="P11" s="120">
        <v>4</v>
      </c>
      <c r="Q11" s="119">
        <v>1</v>
      </c>
      <c r="R11" s="120"/>
      <c r="S11" s="119">
        <v>4</v>
      </c>
      <c r="T11" s="119"/>
      <c r="U11" s="119"/>
      <c r="V11" s="120"/>
      <c r="W11" s="119"/>
      <c r="X11" s="119"/>
      <c r="Y11" s="121"/>
      <c r="Z11" s="83">
        <f>SUM(B11:Y11)</f>
        <v>40</v>
      </c>
      <c r="AA11" s="87">
        <f>IF($Z$3=0,"%",Z11/$Z$3)</f>
        <v>6.589785831960461E-2</v>
      </c>
    </row>
    <row r="12" spans="1:30" ht="19.5" thickBot="1" x14ac:dyDescent="0.35">
      <c r="A12" s="118" t="s">
        <v>21</v>
      </c>
      <c r="B12" s="119"/>
      <c r="C12" s="120">
        <v>4</v>
      </c>
      <c r="D12" s="120"/>
      <c r="E12" s="119">
        <v>3</v>
      </c>
      <c r="F12" s="120">
        <v>4</v>
      </c>
      <c r="G12" s="120"/>
      <c r="H12" s="120">
        <v>9</v>
      </c>
      <c r="I12" s="119">
        <v>2</v>
      </c>
      <c r="J12" s="120">
        <v>5</v>
      </c>
      <c r="K12" s="119">
        <v>5</v>
      </c>
      <c r="L12" s="120"/>
      <c r="M12" s="120"/>
      <c r="N12" s="120">
        <v>1</v>
      </c>
      <c r="O12" s="120">
        <v>1</v>
      </c>
      <c r="P12" s="120">
        <v>1</v>
      </c>
      <c r="Q12" s="119">
        <v>2</v>
      </c>
      <c r="R12" s="120">
        <v>1</v>
      </c>
      <c r="S12" s="119"/>
      <c r="T12" s="119"/>
      <c r="U12" s="119"/>
      <c r="V12" s="120"/>
      <c r="W12" s="119"/>
      <c r="X12" s="119"/>
      <c r="Y12" s="121"/>
      <c r="Z12" s="83">
        <f>SUM(B12:Y12)</f>
        <v>38</v>
      </c>
      <c r="AA12" s="87">
        <f>IF($Z$3=0,"%",Z12/$Z$3)</f>
        <v>6.260296540362438E-2</v>
      </c>
    </row>
    <row r="13" spans="1:30" ht="19.5" thickBot="1" x14ac:dyDescent="0.35">
      <c r="A13" s="118" t="s">
        <v>49</v>
      </c>
      <c r="B13" s="119"/>
      <c r="C13" s="120">
        <v>2</v>
      </c>
      <c r="D13" s="120">
        <v>2</v>
      </c>
      <c r="E13" s="119">
        <v>7</v>
      </c>
      <c r="F13" s="120">
        <v>2</v>
      </c>
      <c r="G13" s="120">
        <v>7</v>
      </c>
      <c r="H13" s="120"/>
      <c r="I13" s="119">
        <v>4</v>
      </c>
      <c r="J13" s="120">
        <v>1</v>
      </c>
      <c r="K13" s="119">
        <v>1</v>
      </c>
      <c r="L13" s="120">
        <v>1</v>
      </c>
      <c r="M13" s="120">
        <v>2</v>
      </c>
      <c r="N13" s="120">
        <v>4</v>
      </c>
      <c r="O13" s="120">
        <v>1</v>
      </c>
      <c r="P13" s="120"/>
      <c r="Q13" s="119"/>
      <c r="R13" s="120"/>
      <c r="S13" s="119">
        <v>4</v>
      </c>
      <c r="T13" s="119"/>
      <c r="U13" s="119"/>
      <c r="V13" s="120"/>
      <c r="W13" s="119"/>
      <c r="X13" s="119"/>
      <c r="Y13" s="121"/>
      <c r="Z13" s="83">
        <f>SUM(B13:Y13)</f>
        <v>38</v>
      </c>
      <c r="AA13" s="87">
        <f>IF($Z$3=0,"%",Z13/$Z$3)</f>
        <v>6.260296540362438E-2</v>
      </c>
    </row>
    <row r="14" spans="1:30" ht="19.5" thickBot="1" x14ac:dyDescent="0.35">
      <c r="A14" s="118" t="s">
        <v>47</v>
      </c>
      <c r="B14" s="119"/>
      <c r="C14" s="120">
        <v>2</v>
      </c>
      <c r="D14" s="120">
        <v>3</v>
      </c>
      <c r="E14" s="119">
        <v>1</v>
      </c>
      <c r="F14" s="120">
        <v>1</v>
      </c>
      <c r="G14" s="120">
        <v>4</v>
      </c>
      <c r="H14" s="120"/>
      <c r="I14" s="119">
        <v>4</v>
      </c>
      <c r="J14" s="120">
        <v>2</v>
      </c>
      <c r="K14" s="119">
        <v>2</v>
      </c>
      <c r="L14" s="120"/>
      <c r="M14" s="120">
        <v>4</v>
      </c>
      <c r="N14" s="120">
        <v>2</v>
      </c>
      <c r="O14" s="120"/>
      <c r="P14" s="120">
        <v>2</v>
      </c>
      <c r="Q14" s="119">
        <v>3</v>
      </c>
      <c r="R14" s="120">
        <v>3</v>
      </c>
      <c r="S14" s="119">
        <v>2</v>
      </c>
      <c r="T14" s="119"/>
      <c r="U14" s="119"/>
      <c r="V14" s="120"/>
      <c r="W14" s="119"/>
      <c r="X14" s="119"/>
      <c r="Y14" s="121"/>
      <c r="Z14" s="83">
        <f>SUM(B14:Y14)</f>
        <v>35</v>
      </c>
      <c r="AA14" s="87">
        <f>IF($Z$3=0,"%",Z14/$Z$3)</f>
        <v>5.7660626029654036E-2</v>
      </c>
    </row>
    <row r="15" spans="1:30" ht="19.5" thickBot="1" x14ac:dyDescent="0.35">
      <c r="A15" s="118" t="s">
        <v>22</v>
      </c>
      <c r="B15" s="119"/>
      <c r="C15" s="120">
        <v>1</v>
      </c>
      <c r="D15" s="120">
        <v>1</v>
      </c>
      <c r="E15" s="119"/>
      <c r="F15" s="120">
        <v>1</v>
      </c>
      <c r="G15" s="120"/>
      <c r="H15" s="120">
        <v>1</v>
      </c>
      <c r="I15" s="119"/>
      <c r="J15" s="120">
        <v>2</v>
      </c>
      <c r="K15" s="119"/>
      <c r="L15" s="120">
        <v>2</v>
      </c>
      <c r="M15" s="120"/>
      <c r="N15" s="120"/>
      <c r="O15" s="120">
        <v>1</v>
      </c>
      <c r="P15" s="120">
        <v>3</v>
      </c>
      <c r="Q15" s="119">
        <v>3</v>
      </c>
      <c r="R15" s="120">
        <v>2</v>
      </c>
      <c r="S15" s="119"/>
      <c r="T15" s="119"/>
      <c r="U15" s="119"/>
      <c r="V15" s="120"/>
      <c r="W15" s="119"/>
      <c r="X15" s="119"/>
      <c r="Y15" s="121"/>
      <c r="Z15" s="83">
        <f>SUM(B15:Y15)</f>
        <v>17</v>
      </c>
      <c r="AA15" s="87">
        <f>IF($Z$3=0,"%",Z15/$Z$3)</f>
        <v>2.800658978583196E-2</v>
      </c>
    </row>
    <row r="16" spans="1:30" ht="19.5" thickBot="1" x14ac:dyDescent="0.35">
      <c r="A16" s="118" t="s">
        <v>57</v>
      </c>
      <c r="B16" s="119"/>
      <c r="C16" s="120">
        <v>1</v>
      </c>
      <c r="D16" s="120"/>
      <c r="E16" s="119">
        <v>1</v>
      </c>
      <c r="F16" s="120"/>
      <c r="G16" s="120">
        <v>1</v>
      </c>
      <c r="H16" s="120"/>
      <c r="I16" s="119"/>
      <c r="J16" s="120"/>
      <c r="K16" s="119"/>
      <c r="L16" s="120">
        <v>3</v>
      </c>
      <c r="M16" s="120">
        <v>2</v>
      </c>
      <c r="N16" s="120"/>
      <c r="O16" s="120">
        <v>4</v>
      </c>
      <c r="P16" s="120"/>
      <c r="Q16" s="119">
        <v>1</v>
      </c>
      <c r="R16" s="120"/>
      <c r="S16" s="119">
        <v>1</v>
      </c>
      <c r="T16" s="119"/>
      <c r="U16" s="119"/>
      <c r="V16" s="120"/>
      <c r="W16" s="119"/>
      <c r="X16" s="119"/>
      <c r="Y16" s="121"/>
      <c r="Z16" s="83">
        <f>SUM(B16:Y16)</f>
        <v>14</v>
      </c>
      <c r="AA16" s="87">
        <f>IF($Z$3=0,"%",Z16/$Z$3)</f>
        <v>2.3064250411861616E-2</v>
      </c>
    </row>
    <row r="17" spans="1:27" ht="19.5" thickBot="1" x14ac:dyDescent="0.35">
      <c r="A17" s="155" t="s">
        <v>52</v>
      </c>
      <c r="B17" s="119"/>
      <c r="C17" s="120"/>
      <c r="D17" s="120">
        <v>3</v>
      </c>
      <c r="E17" s="119"/>
      <c r="F17" s="120">
        <v>2</v>
      </c>
      <c r="G17" s="120">
        <v>1</v>
      </c>
      <c r="H17" s="120">
        <v>1</v>
      </c>
      <c r="I17" s="119">
        <v>1</v>
      </c>
      <c r="J17" s="120"/>
      <c r="K17" s="119">
        <v>2</v>
      </c>
      <c r="L17" s="120">
        <v>1</v>
      </c>
      <c r="M17" s="120"/>
      <c r="N17" s="120"/>
      <c r="O17" s="120"/>
      <c r="P17" s="120"/>
      <c r="Q17" s="119"/>
      <c r="R17" s="120">
        <v>2</v>
      </c>
      <c r="S17" s="119"/>
      <c r="T17" s="119"/>
      <c r="U17" s="119"/>
      <c r="V17" s="120"/>
      <c r="W17" s="119"/>
      <c r="X17" s="119"/>
      <c r="Y17" s="121"/>
      <c r="Z17" s="83">
        <f>SUM(B17:Y17)</f>
        <v>13</v>
      </c>
      <c r="AA17" s="87">
        <f>IF($Z$3=0,"%",Z17/$Z$3)</f>
        <v>2.1416803953871501E-2</v>
      </c>
    </row>
    <row r="18" spans="1:27" ht="19.5" thickBot="1" x14ac:dyDescent="0.35">
      <c r="A18" s="118" t="s">
        <v>58</v>
      </c>
      <c r="B18" s="119"/>
      <c r="C18" s="120"/>
      <c r="D18" s="120"/>
      <c r="E18" s="119">
        <v>4</v>
      </c>
      <c r="F18" s="120"/>
      <c r="G18" s="120">
        <v>1</v>
      </c>
      <c r="H18" s="120"/>
      <c r="I18" s="119"/>
      <c r="J18" s="120"/>
      <c r="K18" s="119"/>
      <c r="L18" s="120"/>
      <c r="M18" s="120"/>
      <c r="N18" s="120"/>
      <c r="O18" s="120">
        <v>2</v>
      </c>
      <c r="P18" s="120"/>
      <c r="Q18" s="119"/>
      <c r="R18" s="120"/>
      <c r="S18" s="119">
        <v>1</v>
      </c>
      <c r="T18" s="119"/>
      <c r="U18" s="119"/>
      <c r="V18" s="120"/>
      <c r="W18" s="119"/>
      <c r="X18" s="119"/>
      <c r="Y18" s="121"/>
      <c r="Z18" s="83">
        <f>SUM(B18:Y18)</f>
        <v>8</v>
      </c>
      <c r="AA18" s="87">
        <f>IF($Z$3=0,"%",Z18/$Z$3)</f>
        <v>1.3179571663920923E-2</v>
      </c>
    </row>
    <row r="19" spans="1:27" ht="19.5" thickBot="1" x14ac:dyDescent="0.35">
      <c r="A19" s="118" t="s">
        <v>44</v>
      </c>
      <c r="B19" s="119"/>
      <c r="C19" s="120"/>
      <c r="D19" s="120"/>
      <c r="E19" s="119"/>
      <c r="F19" s="120"/>
      <c r="G19" s="120"/>
      <c r="H19" s="120">
        <v>1</v>
      </c>
      <c r="I19" s="119">
        <v>1</v>
      </c>
      <c r="J19" s="120"/>
      <c r="K19" s="119"/>
      <c r="L19" s="120">
        <v>1</v>
      </c>
      <c r="M19" s="120"/>
      <c r="N19" s="120"/>
      <c r="O19" s="120">
        <v>2</v>
      </c>
      <c r="P19" s="120">
        <v>1</v>
      </c>
      <c r="Q19" s="119"/>
      <c r="R19" s="120"/>
      <c r="S19" s="119"/>
      <c r="T19" s="119"/>
      <c r="U19" s="119"/>
      <c r="V19" s="120"/>
      <c r="W19" s="119"/>
      <c r="X19" s="119"/>
      <c r="Y19" s="121"/>
      <c r="Z19" s="83">
        <f>SUM(B19:Y19)</f>
        <v>6</v>
      </c>
      <c r="AA19" s="87">
        <f>IF($Z$3=0,"%",Z19/$Z$3)</f>
        <v>9.8846787479406912E-3</v>
      </c>
    </row>
    <row r="20" spans="1:27" ht="19.5" thickBot="1" x14ac:dyDescent="0.35">
      <c r="A20" s="118" t="s">
        <v>55</v>
      </c>
      <c r="B20" s="119"/>
      <c r="C20" s="120"/>
      <c r="D20" s="120">
        <v>2</v>
      </c>
      <c r="E20" s="119"/>
      <c r="F20" s="120"/>
      <c r="G20" s="120">
        <v>1</v>
      </c>
      <c r="H20" s="120"/>
      <c r="I20" s="119"/>
      <c r="J20" s="120"/>
      <c r="K20" s="119">
        <v>1</v>
      </c>
      <c r="L20" s="120"/>
      <c r="M20" s="120">
        <v>1</v>
      </c>
      <c r="N20" s="120"/>
      <c r="O20" s="120"/>
      <c r="P20" s="120"/>
      <c r="Q20" s="119"/>
      <c r="R20" s="120"/>
      <c r="S20" s="119">
        <v>1</v>
      </c>
      <c r="T20" s="119"/>
      <c r="U20" s="119"/>
      <c r="V20" s="120"/>
      <c r="W20" s="119"/>
      <c r="X20" s="119"/>
      <c r="Y20" s="121"/>
      <c r="Z20" s="83">
        <f>SUM(B20:Y20)</f>
        <v>6</v>
      </c>
      <c r="AA20" s="87">
        <f>IF($Z$3=0,"%",Z20/$Z$3)</f>
        <v>9.8846787479406912E-3</v>
      </c>
    </row>
    <row r="21" spans="1:27" ht="19.5" thickBot="1" x14ac:dyDescent="0.35">
      <c r="A21" s="118" t="s">
        <v>1</v>
      </c>
      <c r="B21" s="119"/>
      <c r="C21" s="120"/>
      <c r="D21" s="120"/>
      <c r="E21" s="119"/>
      <c r="F21" s="120">
        <v>4</v>
      </c>
      <c r="G21" s="120"/>
      <c r="H21" s="120"/>
      <c r="I21" s="119">
        <v>1</v>
      </c>
      <c r="J21" s="120"/>
      <c r="K21" s="119"/>
      <c r="L21" s="120"/>
      <c r="M21" s="120"/>
      <c r="N21" s="120"/>
      <c r="O21" s="120"/>
      <c r="P21" s="120"/>
      <c r="Q21" s="119"/>
      <c r="R21" s="120"/>
      <c r="S21" s="119"/>
      <c r="T21" s="119"/>
      <c r="U21" s="119"/>
      <c r="V21" s="120"/>
      <c r="W21" s="119"/>
      <c r="X21" s="119"/>
      <c r="Y21" s="121"/>
      <c r="Z21" s="83">
        <f>SUM(B21:Y21)</f>
        <v>5</v>
      </c>
      <c r="AA21" s="87">
        <f>IF($Z$3=0,"%",Z21/$Z$3)</f>
        <v>8.2372322899505763E-3</v>
      </c>
    </row>
    <row r="22" spans="1:27" ht="19.5" thickBot="1" x14ac:dyDescent="0.35">
      <c r="A22" s="118" t="s">
        <v>32</v>
      </c>
      <c r="B22" s="119"/>
      <c r="C22" s="120"/>
      <c r="D22" s="120"/>
      <c r="E22" s="119"/>
      <c r="F22" s="120">
        <v>3</v>
      </c>
      <c r="G22" s="120"/>
      <c r="H22" s="120"/>
      <c r="I22" s="119"/>
      <c r="J22" s="120"/>
      <c r="K22" s="119"/>
      <c r="L22" s="120">
        <v>2</v>
      </c>
      <c r="M22" s="120"/>
      <c r="N22" s="120"/>
      <c r="O22" s="120"/>
      <c r="P22" s="120"/>
      <c r="Q22" s="119"/>
      <c r="R22" s="120"/>
      <c r="S22" s="119"/>
      <c r="T22" s="119"/>
      <c r="U22" s="119"/>
      <c r="V22" s="120"/>
      <c r="W22" s="119"/>
      <c r="X22" s="119"/>
      <c r="Y22" s="121"/>
      <c r="Z22" s="83">
        <f>SUM(B22:Y22)</f>
        <v>5</v>
      </c>
      <c r="AA22" s="87">
        <f>IF($Z$3=0,"%",Z22/$Z$3)</f>
        <v>8.2372322899505763E-3</v>
      </c>
    </row>
    <row r="23" spans="1:27" ht="19.5" thickBot="1" x14ac:dyDescent="0.35">
      <c r="A23" s="118" t="s">
        <v>8</v>
      </c>
      <c r="B23" s="119"/>
      <c r="C23" s="120"/>
      <c r="D23" s="120"/>
      <c r="E23" s="119"/>
      <c r="F23" s="120"/>
      <c r="G23" s="120"/>
      <c r="H23" s="120">
        <v>2</v>
      </c>
      <c r="I23" s="119"/>
      <c r="J23" s="120"/>
      <c r="K23" s="119"/>
      <c r="L23" s="120"/>
      <c r="M23" s="120"/>
      <c r="N23" s="120"/>
      <c r="O23" s="120"/>
      <c r="P23" s="120">
        <v>1</v>
      </c>
      <c r="Q23" s="119"/>
      <c r="R23" s="120"/>
      <c r="S23" s="119"/>
      <c r="T23" s="119"/>
      <c r="U23" s="119"/>
      <c r="V23" s="120"/>
      <c r="W23" s="119"/>
      <c r="X23" s="119"/>
      <c r="Y23" s="121"/>
      <c r="Z23" s="83">
        <f>SUM(B23:Y23)</f>
        <v>3</v>
      </c>
      <c r="AA23" s="87">
        <f>IF($Z$3=0,"%",Z23/$Z$3)</f>
        <v>4.9423393739703456E-3</v>
      </c>
    </row>
    <row r="24" spans="1:27" ht="19.5" thickBot="1" x14ac:dyDescent="0.35">
      <c r="A24" s="118" t="s">
        <v>64</v>
      </c>
      <c r="B24" s="119"/>
      <c r="C24" s="120"/>
      <c r="D24" s="120"/>
      <c r="E24" s="119"/>
      <c r="F24" s="120"/>
      <c r="G24" s="120"/>
      <c r="H24" s="120">
        <v>1</v>
      </c>
      <c r="I24" s="119"/>
      <c r="J24" s="120"/>
      <c r="K24" s="119"/>
      <c r="L24" s="120"/>
      <c r="M24" s="120"/>
      <c r="N24" s="120"/>
      <c r="O24" s="120"/>
      <c r="P24" s="120"/>
      <c r="Q24" s="119"/>
      <c r="R24" s="120"/>
      <c r="S24" s="119">
        <v>2</v>
      </c>
      <c r="T24" s="119"/>
      <c r="U24" s="119"/>
      <c r="V24" s="120"/>
      <c r="W24" s="119"/>
      <c r="X24" s="119"/>
      <c r="Y24" s="121"/>
      <c r="Z24" s="83">
        <f>SUM(B24:Y24)</f>
        <v>3</v>
      </c>
      <c r="AA24" s="87">
        <f>IF($Z$3=0,"%",Z24/$Z$3)</f>
        <v>4.9423393739703456E-3</v>
      </c>
    </row>
    <row r="25" spans="1:27" ht="19.5" thickBot="1" x14ac:dyDescent="0.35">
      <c r="A25" s="118" t="s">
        <v>56</v>
      </c>
      <c r="B25" s="119"/>
      <c r="C25" s="120"/>
      <c r="D25" s="120"/>
      <c r="E25" s="119"/>
      <c r="F25" s="120"/>
      <c r="G25" s="120">
        <v>1</v>
      </c>
      <c r="H25" s="120"/>
      <c r="I25" s="119"/>
      <c r="J25" s="120">
        <v>1</v>
      </c>
      <c r="K25" s="119"/>
      <c r="L25" s="120"/>
      <c r="M25" s="120"/>
      <c r="N25" s="120"/>
      <c r="O25" s="120"/>
      <c r="P25" s="120"/>
      <c r="Q25" s="119"/>
      <c r="R25" s="120"/>
      <c r="S25" s="119"/>
      <c r="T25" s="119"/>
      <c r="U25" s="119"/>
      <c r="V25" s="120"/>
      <c r="W25" s="119"/>
      <c r="X25" s="119"/>
      <c r="Y25" s="121"/>
      <c r="Z25" s="83">
        <f>SUM(B25:Y25)</f>
        <v>2</v>
      </c>
      <c r="AA25" s="87">
        <f>IF($Z$3=0,"%",Z25/$Z$3)</f>
        <v>3.2948929159802307E-3</v>
      </c>
    </row>
    <row r="26" spans="1:27" ht="19.5" thickBot="1" x14ac:dyDescent="0.35">
      <c r="A26" s="118" t="s">
        <v>4</v>
      </c>
      <c r="B26" s="119"/>
      <c r="C26" s="120"/>
      <c r="D26" s="120"/>
      <c r="E26" s="119"/>
      <c r="F26" s="120"/>
      <c r="G26" s="120"/>
      <c r="H26" s="120"/>
      <c r="I26" s="119"/>
      <c r="J26" s="120"/>
      <c r="K26" s="119"/>
      <c r="L26" s="120"/>
      <c r="M26" s="120"/>
      <c r="N26" s="120"/>
      <c r="O26" s="120"/>
      <c r="P26" s="120"/>
      <c r="Q26" s="119"/>
      <c r="R26" s="120"/>
      <c r="S26" s="119"/>
      <c r="T26" s="119"/>
      <c r="U26" s="119"/>
      <c r="V26" s="120"/>
      <c r="W26" s="119"/>
      <c r="X26" s="119"/>
      <c r="Y26" s="121"/>
      <c r="Z26" s="83">
        <f>SUM(B26:Y26)</f>
        <v>0</v>
      </c>
      <c r="AA26" s="87">
        <f>IF($Z$3=0,"%",Z26/$Z$3)</f>
        <v>0</v>
      </c>
    </row>
    <row r="27" spans="1:27" ht="19.5" thickBot="1" x14ac:dyDescent="0.35">
      <c r="A27" s="118" t="s">
        <v>79</v>
      </c>
      <c r="B27" s="119"/>
      <c r="C27" s="120"/>
      <c r="D27" s="120"/>
      <c r="E27" s="119"/>
      <c r="F27" s="120"/>
      <c r="G27" s="120"/>
      <c r="H27" s="120"/>
      <c r="I27" s="119"/>
      <c r="J27" s="120"/>
      <c r="K27" s="119"/>
      <c r="L27" s="120"/>
      <c r="M27" s="120"/>
      <c r="N27" s="120"/>
      <c r="O27" s="120"/>
      <c r="P27" s="120"/>
      <c r="Q27" s="119"/>
      <c r="R27" s="120"/>
      <c r="S27" s="119"/>
      <c r="T27" s="119"/>
      <c r="U27" s="119"/>
      <c r="V27" s="120"/>
      <c r="W27" s="119"/>
      <c r="X27" s="119"/>
      <c r="Y27" s="121"/>
      <c r="Z27" s="83">
        <f>SUM(B27:Y27)</f>
        <v>0</v>
      </c>
      <c r="AA27" s="87">
        <f>IF($Z$3=0,"%",Z27/$Z$3)</f>
        <v>0</v>
      </c>
    </row>
    <row r="28" spans="1:27" ht="19.5" thickBot="1" x14ac:dyDescent="0.35">
      <c r="A28" s="118" t="s">
        <v>104</v>
      </c>
      <c r="B28" s="119"/>
      <c r="C28" s="120"/>
      <c r="D28" s="120"/>
      <c r="E28" s="119"/>
      <c r="F28" s="120"/>
      <c r="G28" s="120"/>
      <c r="H28" s="120"/>
      <c r="I28" s="119"/>
      <c r="J28" s="120"/>
      <c r="K28" s="119"/>
      <c r="L28" s="120"/>
      <c r="M28" s="120"/>
      <c r="N28" s="120"/>
      <c r="O28" s="120"/>
      <c r="P28" s="120"/>
      <c r="Q28" s="119"/>
      <c r="R28" s="120"/>
      <c r="S28" s="119"/>
      <c r="T28" s="119"/>
      <c r="U28" s="119"/>
      <c r="V28" s="120"/>
      <c r="W28" s="119"/>
      <c r="X28" s="119"/>
      <c r="Y28" s="121"/>
      <c r="Z28" s="83">
        <f>SUM(B28:Y28)</f>
        <v>0</v>
      </c>
      <c r="AA28" s="87">
        <f>IF($Z$3=0,"%",Z28/$Z$3)</f>
        <v>0</v>
      </c>
    </row>
    <row r="29" spans="1:27" ht="19.5" thickBot="1" x14ac:dyDescent="0.35">
      <c r="A29" s="156" t="s">
        <v>77</v>
      </c>
      <c r="B29" s="119"/>
      <c r="C29" s="120"/>
      <c r="D29" s="120"/>
      <c r="E29" s="119"/>
      <c r="F29" s="120"/>
      <c r="G29" s="120"/>
      <c r="H29" s="120"/>
      <c r="I29" s="119"/>
      <c r="J29" s="120"/>
      <c r="K29" s="119"/>
      <c r="L29" s="120"/>
      <c r="M29" s="120"/>
      <c r="N29" s="120"/>
      <c r="O29" s="120"/>
      <c r="P29" s="120"/>
      <c r="Q29" s="119"/>
      <c r="R29" s="120"/>
      <c r="S29" s="119"/>
      <c r="T29" s="119"/>
      <c r="U29" s="119"/>
      <c r="V29" s="120"/>
      <c r="W29" s="119"/>
      <c r="X29" s="119"/>
      <c r="Y29" s="121"/>
      <c r="Z29" s="83">
        <f>SUM(B29:Y29)</f>
        <v>0</v>
      </c>
      <c r="AA29" s="87">
        <f>IF($Z$3=0,"%",Z29/$Z$3)</f>
        <v>0</v>
      </c>
    </row>
    <row r="30" spans="1:27" ht="15" x14ac:dyDescent="0.25">
      <c r="A30"/>
      <c r="Z30"/>
      <c r="AA30"/>
    </row>
  </sheetData>
  <sortState xmlns:xlrd2="http://schemas.microsoft.com/office/spreadsheetml/2017/richdata2" ref="A4:AA29">
    <sortCondition descending="1" ref="Z4:Z29"/>
  </sortState>
  <mergeCells count="1">
    <mergeCell ref="A1:AA1"/>
  </mergeCells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 codeName="Feuil7"/>
  <dimension ref="A1:O128"/>
  <sheetViews>
    <sheetView workbookViewId="0">
      <pane ySplit="4" topLeftCell="A5" activePane="bottomLeft" state="frozen"/>
      <selection pane="bottomLeft" sqref="A1:L1"/>
    </sheetView>
  </sheetViews>
  <sheetFormatPr baseColWidth="10" defaultColWidth="10.7109375" defaultRowHeight="15.75" x14ac:dyDescent="0.25"/>
  <cols>
    <col min="1" max="1" width="26.140625" style="3" customWidth="1"/>
    <col min="2" max="5" width="11.42578125" customWidth="1"/>
    <col min="6" max="6" width="9.42578125" hidden="1" customWidth="1"/>
    <col min="7" max="9" width="11.42578125" customWidth="1"/>
    <col min="10" max="10" width="14.140625" customWidth="1"/>
    <col min="11" max="11" width="9.7109375" customWidth="1"/>
    <col min="12" max="12" width="9.7109375" style="4" customWidth="1"/>
  </cols>
  <sheetData>
    <row r="1" spans="1:12" s="10" customFormat="1" ht="34.9" customHeight="1" thickBot="1" x14ac:dyDescent="0.3">
      <c r="A1" s="240" t="s">
        <v>457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2"/>
    </row>
    <row r="2" spans="1:12" ht="96" customHeight="1" thickBot="1" x14ac:dyDescent="0.3">
      <c r="A2" s="25" t="s">
        <v>54</v>
      </c>
      <c r="B2" s="26" t="s">
        <v>24</v>
      </c>
      <c r="C2" s="27" t="s">
        <v>23</v>
      </c>
      <c r="D2" s="27" t="s">
        <v>15</v>
      </c>
      <c r="E2" s="27" t="s">
        <v>5</v>
      </c>
      <c r="F2" s="27" t="s">
        <v>31</v>
      </c>
      <c r="G2" s="28" t="s">
        <v>14</v>
      </c>
      <c r="H2" s="27" t="s">
        <v>26</v>
      </c>
      <c r="I2" s="27" t="s">
        <v>27</v>
      </c>
      <c r="J2" s="29" t="s">
        <v>2</v>
      </c>
      <c r="K2" s="28" t="s">
        <v>19</v>
      </c>
      <c r="L2" s="30" t="s">
        <v>9</v>
      </c>
    </row>
    <row r="3" spans="1:12" ht="28.5" customHeight="1" thickBot="1" x14ac:dyDescent="0.3">
      <c r="A3" s="103" t="s">
        <v>9</v>
      </c>
      <c r="B3" s="104">
        <f t="shared" ref="B3:I3" si="0">SUM(B4:B25)</f>
        <v>1571</v>
      </c>
      <c r="C3" s="105">
        <f t="shared" si="0"/>
        <v>408</v>
      </c>
      <c r="D3" s="105">
        <f t="shared" si="0"/>
        <v>632</v>
      </c>
      <c r="E3" s="105">
        <f t="shared" si="0"/>
        <v>531</v>
      </c>
      <c r="F3" s="105">
        <f t="shared" si="0"/>
        <v>0</v>
      </c>
      <c r="G3" s="106">
        <f t="shared" si="0"/>
        <v>503</v>
      </c>
      <c r="H3" s="105">
        <f t="shared" si="0"/>
        <v>212</v>
      </c>
      <c r="I3" s="105">
        <f t="shared" si="0"/>
        <v>291</v>
      </c>
      <c r="J3" s="107">
        <f>IF(L3=0,"",B3/L3)</f>
        <v>0.75747348119575697</v>
      </c>
      <c r="K3" s="108">
        <f>IF(L3=0,"",G3/L3)</f>
        <v>0.242526518804243</v>
      </c>
      <c r="L3" s="109">
        <f>B3+G3</f>
        <v>2074</v>
      </c>
    </row>
    <row r="4" spans="1:12" ht="0.75" customHeight="1" thickBot="1" x14ac:dyDescent="0.3">
      <c r="A4" s="124">
        <f>CONVIVIALES!E3</f>
        <v>0</v>
      </c>
      <c r="B4" s="88">
        <f t="shared" ref="B4:B25" si="1">SUM(C4:F4)</f>
        <v>0</v>
      </c>
      <c r="C4" s="84"/>
      <c r="D4" s="84"/>
      <c r="E4" s="82"/>
      <c r="F4" s="84"/>
      <c r="G4" s="89">
        <f>SUM(H4:I4)</f>
        <v>0</v>
      </c>
      <c r="H4" s="82"/>
      <c r="I4" s="82"/>
      <c r="J4" s="90" t="str">
        <f t="shared" ref="J4:J25" si="2">IF(L4=0,"",B4/L4)</f>
        <v/>
      </c>
      <c r="K4" s="91" t="str">
        <f t="shared" ref="K4:K25" si="3">IF(L4=0,"",G4/L4)</f>
        <v/>
      </c>
      <c r="L4" s="92">
        <f t="shared" ref="L4:L25" si="4">B4+G4</f>
        <v>0</v>
      </c>
    </row>
    <row r="5" spans="1:12" ht="18.399999999999999" customHeight="1" thickBot="1" x14ac:dyDescent="0.3">
      <c r="A5" s="124" t="str">
        <f>CONVIVIALES!F3</f>
        <v>GOLF LA ROCHELLE SUD (AGERNA)</v>
      </c>
      <c r="B5" s="88">
        <f t="shared" si="1"/>
        <v>118</v>
      </c>
      <c r="C5" s="84">
        <v>29</v>
      </c>
      <c r="D5" s="84">
        <v>43</v>
      </c>
      <c r="E5" s="82">
        <v>46</v>
      </c>
      <c r="F5" s="84"/>
      <c r="G5" s="89">
        <f>SUM(H5:I5)</f>
        <v>46</v>
      </c>
      <c r="H5" s="82">
        <v>14</v>
      </c>
      <c r="I5" s="82">
        <v>32</v>
      </c>
      <c r="J5" s="93">
        <f t="shared" si="2"/>
        <v>0.71951219512195119</v>
      </c>
      <c r="K5" s="91">
        <f t="shared" si="3"/>
        <v>0.28048780487804881</v>
      </c>
      <c r="L5" s="92">
        <f t="shared" si="4"/>
        <v>164</v>
      </c>
    </row>
    <row r="6" spans="1:12" ht="18.399999999999999" customHeight="1" thickBot="1" x14ac:dyDescent="0.3">
      <c r="A6" s="124" t="str">
        <f>CONVIVIALES!G3</f>
        <v>GOLF DE LOUDUN-FONTEVRAUD</v>
      </c>
      <c r="B6" s="88">
        <f t="shared" si="1"/>
        <v>45</v>
      </c>
      <c r="C6" s="84">
        <v>11</v>
      </c>
      <c r="D6" s="84">
        <v>17</v>
      </c>
      <c r="E6" s="82">
        <v>17</v>
      </c>
      <c r="F6" s="84"/>
      <c r="G6" s="89">
        <f>SUM(H6:I6)</f>
        <v>9</v>
      </c>
      <c r="H6" s="82">
        <v>1</v>
      </c>
      <c r="I6" s="82">
        <v>8</v>
      </c>
      <c r="J6" s="93">
        <f t="shared" si="2"/>
        <v>0.83333333333333337</v>
      </c>
      <c r="K6" s="91">
        <f t="shared" si="3"/>
        <v>0.16666666666666666</v>
      </c>
      <c r="L6" s="92">
        <f t="shared" si="4"/>
        <v>54</v>
      </c>
    </row>
    <row r="7" spans="1:12" ht="18.399999999999999" customHeight="1" thickBot="1" x14ac:dyDescent="0.3">
      <c r="A7" s="124" t="str">
        <f>CONVIVIALES!H3</f>
        <v>GOLF LA ROCHE POSAY</v>
      </c>
      <c r="B7" s="88">
        <f t="shared" si="1"/>
        <v>85</v>
      </c>
      <c r="C7" s="84">
        <v>23</v>
      </c>
      <c r="D7" s="84">
        <v>38</v>
      </c>
      <c r="E7" s="82">
        <v>24</v>
      </c>
      <c r="F7" s="84"/>
      <c r="G7" s="89">
        <f t="shared" ref="G7:G8" si="5">SUM(H7:I7)</f>
        <v>23</v>
      </c>
      <c r="H7" s="82">
        <v>11</v>
      </c>
      <c r="I7" s="82">
        <v>12</v>
      </c>
      <c r="J7" s="93">
        <f t="shared" si="2"/>
        <v>0.78703703703703709</v>
      </c>
      <c r="K7" s="91">
        <f t="shared" si="3"/>
        <v>0.21296296296296297</v>
      </c>
      <c r="L7" s="92">
        <f t="shared" si="4"/>
        <v>108</v>
      </c>
    </row>
    <row r="8" spans="1:12" ht="18.399999999999999" customHeight="1" thickBot="1" x14ac:dyDescent="0.3">
      <c r="A8" s="124" t="str">
        <f>CONVIVIALES!I3</f>
        <v>GOLF CLUB DE MONTENDRE</v>
      </c>
      <c r="B8" s="88">
        <f t="shared" si="1"/>
        <v>63</v>
      </c>
      <c r="C8" s="84">
        <v>11</v>
      </c>
      <c r="D8" s="84">
        <v>23</v>
      </c>
      <c r="E8" s="84">
        <v>29</v>
      </c>
      <c r="F8" s="84"/>
      <c r="G8" s="89">
        <f t="shared" si="5"/>
        <v>28</v>
      </c>
      <c r="H8" s="84">
        <v>9</v>
      </c>
      <c r="I8" s="84">
        <v>19</v>
      </c>
      <c r="J8" s="93">
        <f t="shared" si="2"/>
        <v>0.69230769230769229</v>
      </c>
      <c r="K8" s="91">
        <f t="shared" si="3"/>
        <v>0.30769230769230771</v>
      </c>
      <c r="L8" s="92">
        <f t="shared" si="4"/>
        <v>91</v>
      </c>
    </row>
    <row r="9" spans="1:12" ht="18.399999999999999" customHeight="1" thickBot="1" x14ac:dyDescent="0.3">
      <c r="A9" s="124" t="str">
        <f>CONVIVIALES!J3</f>
        <v>GOLF DE MIGNALOUX</v>
      </c>
      <c r="B9" s="88">
        <f t="shared" si="1"/>
        <v>110</v>
      </c>
      <c r="C9" s="84">
        <v>30</v>
      </c>
      <c r="D9" s="84">
        <v>47</v>
      </c>
      <c r="E9" s="82">
        <v>33</v>
      </c>
      <c r="F9" s="84"/>
      <c r="G9" s="89">
        <f>SUM(H9:I9)</f>
        <v>36</v>
      </c>
      <c r="H9" s="82">
        <v>12</v>
      </c>
      <c r="I9" s="82">
        <v>24</v>
      </c>
      <c r="J9" s="93">
        <f t="shared" si="2"/>
        <v>0.75342465753424659</v>
      </c>
      <c r="K9" s="91">
        <f t="shared" si="3"/>
        <v>0.24657534246575341</v>
      </c>
      <c r="L9" s="92">
        <f t="shared" si="4"/>
        <v>146</v>
      </c>
    </row>
    <row r="10" spans="1:12" ht="18.399999999999999" customHeight="1" thickBot="1" x14ac:dyDescent="0.3">
      <c r="A10" s="124" t="str">
        <f>CONVIVIALES!K3</f>
        <v>LA PALMYRE GOLF RESORT</v>
      </c>
      <c r="B10" s="88">
        <f t="shared" si="1"/>
        <v>101</v>
      </c>
      <c r="C10" s="84">
        <v>26</v>
      </c>
      <c r="D10" s="84">
        <v>39</v>
      </c>
      <c r="E10" s="82">
        <v>36</v>
      </c>
      <c r="F10" s="84"/>
      <c r="G10" s="89">
        <f>SUM(H10:I10)</f>
        <v>37</v>
      </c>
      <c r="H10" s="82">
        <v>10</v>
      </c>
      <c r="I10" s="82">
        <v>27</v>
      </c>
      <c r="J10" s="93">
        <f t="shared" si="2"/>
        <v>0.73188405797101452</v>
      </c>
      <c r="K10" s="91">
        <f t="shared" si="3"/>
        <v>0.26811594202898553</v>
      </c>
      <c r="L10" s="92">
        <f t="shared" si="4"/>
        <v>138</v>
      </c>
    </row>
    <row r="11" spans="1:12" ht="18.399999999999999" customHeight="1" thickBot="1" x14ac:dyDescent="0.3">
      <c r="A11" s="124" t="str">
        <f>CONVIVIALES!L3</f>
        <v>GOLF BLUEGREEN MAZIERES EN GATINE</v>
      </c>
      <c r="B11" s="88">
        <f t="shared" si="1"/>
        <v>118</v>
      </c>
      <c r="C11" s="84">
        <v>32</v>
      </c>
      <c r="D11" s="84">
        <v>49</v>
      </c>
      <c r="E11" s="82">
        <v>37</v>
      </c>
      <c r="F11" s="84"/>
      <c r="G11" s="89">
        <f t="shared" ref="G11:G25" si="6">SUM(H11:I11)</f>
        <v>36</v>
      </c>
      <c r="H11" s="82">
        <v>15</v>
      </c>
      <c r="I11" s="82">
        <v>21</v>
      </c>
      <c r="J11" s="93">
        <f t="shared" si="2"/>
        <v>0.76623376623376627</v>
      </c>
      <c r="K11" s="91">
        <f t="shared" si="3"/>
        <v>0.23376623376623376</v>
      </c>
      <c r="L11" s="92">
        <f t="shared" si="4"/>
        <v>154</v>
      </c>
    </row>
    <row r="12" spans="1:12" ht="18.399999999999999" customHeight="1" thickBot="1" x14ac:dyDescent="0.3">
      <c r="A12" s="124" t="str">
        <f>CONVIVIALES!M3</f>
        <v>GOLF BLUEGREEN NIORT ROMAGNE</v>
      </c>
      <c r="B12" s="88">
        <f t="shared" si="1"/>
        <v>149</v>
      </c>
      <c r="C12" s="84">
        <v>46</v>
      </c>
      <c r="D12" s="84">
        <v>54</v>
      </c>
      <c r="E12" s="82">
        <v>49</v>
      </c>
      <c r="F12" s="84"/>
      <c r="G12" s="89">
        <f t="shared" si="6"/>
        <v>48</v>
      </c>
      <c r="H12" s="82">
        <v>20</v>
      </c>
      <c r="I12" s="82">
        <v>28</v>
      </c>
      <c r="J12" s="93">
        <f t="shared" si="2"/>
        <v>0.75634517766497467</v>
      </c>
      <c r="K12" s="91">
        <f t="shared" si="3"/>
        <v>0.24365482233502539</v>
      </c>
      <c r="L12" s="92">
        <f t="shared" si="4"/>
        <v>197</v>
      </c>
    </row>
    <row r="13" spans="1:12" ht="18.399999999999999" customHeight="1" thickBot="1" x14ac:dyDescent="0.3">
      <c r="A13" s="124" t="str">
        <f>CONVIVIALES!N3</f>
        <v>GOLF DU CHATEAU DE LA VALLADE</v>
      </c>
      <c r="B13" s="88">
        <f t="shared" si="1"/>
        <v>81</v>
      </c>
      <c r="C13" s="84">
        <v>19</v>
      </c>
      <c r="D13" s="84">
        <v>36</v>
      </c>
      <c r="E13" s="82">
        <v>26</v>
      </c>
      <c r="F13" s="84"/>
      <c r="G13" s="89">
        <f t="shared" si="6"/>
        <v>35</v>
      </c>
      <c r="H13" s="82">
        <v>14</v>
      </c>
      <c r="I13" s="82">
        <v>21</v>
      </c>
      <c r="J13" s="93">
        <f t="shared" si="2"/>
        <v>0.69827586206896552</v>
      </c>
      <c r="K13" s="91">
        <f t="shared" si="3"/>
        <v>0.30172413793103448</v>
      </c>
      <c r="L13" s="92">
        <f t="shared" si="4"/>
        <v>116</v>
      </c>
    </row>
    <row r="14" spans="1:12" ht="18.399999999999999" customHeight="1" thickBot="1" x14ac:dyDescent="0.3">
      <c r="A14" s="124" t="str">
        <f>CONVIVIALES!O3</f>
        <v>ANGOULEME GOLF L'HIRONDELLE</v>
      </c>
      <c r="B14" s="88">
        <f t="shared" si="1"/>
        <v>84</v>
      </c>
      <c r="C14" s="84">
        <v>21</v>
      </c>
      <c r="D14" s="84">
        <v>34</v>
      </c>
      <c r="E14" s="82">
        <v>29</v>
      </c>
      <c r="F14" s="84"/>
      <c r="G14" s="89">
        <f t="shared" si="6"/>
        <v>25</v>
      </c>
      <c r="H14" s="82">
        <v>13</v>
      </c>
      <c r="I14" s="82">
        <v>12</v>
      </c>
      <c r="J14" s="93">
        <f t="shared" si="2"/>
        <v>0.77064220183486243</v>
      </c>
      <c r="K14" s="91">
        <f t="shared" si="3"/>
        <v>0.22935779816513763</v>
      </c>
      <c r="L14" s="92">
        <f t="shared" si="4"/>
        <v>109</v>
      </c>
    </row>
    <row r="15" spans="1:12" ht="18.399999999999999" customHeight="1" thickBot="1" x14ac:dyDescent="0.3">
      <c r="A15" s="124" t="str">
        <f>CONVIVIALES!P3</f>
        <v>GOLF DU COGNAC</v>
      </c>
      <c r="B15" s="88">
        <f t="shared" si="1"/>
        <v>108</v>
      </c>
      <c r="C15" s="84">
        <v>28</v>
      </c>
      <c r="D15" s="84">
        <v>42</v>
      </c>
      <c r="E15" s="82">
        <v>38</v>
      </c>
      <c r="F15" s="84"/>
      <c r="G15" s="89">
        <f t="shared" si="6"/>
        <v>33</v>
      </c>
      <c r="H15" s="82">
        <v>16</v>
      </c>
      <c r="I15" s="82">
        <v>17</v>
      </c>
      <c r="J15" s="93">
        <f t="shared" si="2"/>
        <v>0.76595744680851063</v>
      </c>
      <c r="K15" s="91">
        <f t="shared" si="3"/>
        <v>0.23404255319148937</v>
      </c>
      <c r="L15" s="92">
        <f t="shared" si="4"/>
        <v>141</v>
      </c>
    </row>
    <row r="16" spans="1:12" ht="18.399999999999999" customHeight="1" thickBot="1" x14ac:dyDescent="0.3">
      <c r="A16" s="124" t="str">
        <f>CONVIVIALES!Q3</f>
        <v>GOLF DOMAINE DES FORGES</v>
      </c>
      <c r="B16" s="88">
        <f t="shared" si="1"/>
        <v>105</v>
      </c>
      <c r="C16" s="84">
        <v>25</v>
      </c>
      <c r="D16" s="84">
        <v>43</v>
      </c>
      <c r="E16" s="82">
        <v>37</v>
      </c>
      <c r="F16" s="84"/>
      <c r="G16" s="89">
        <f t="shared" si="6"/>
        <v>25</v>
      </c>
      <c r="H16" s="82">
        <v>11</v>
      </c>
      <c r="I16" s="82">
        <v>14</v>
      </c>
      <c r="J16" s="93">
        <f t="shared" si="2"/>
        <v>0.80769230769230771</v>
      </c>
      <c r="K16" s="91">
        <f t="shared" si="3"/>
        <v>0.19230769230769232</v>
      </c>
      <c r="L16" s="92">
        <f t="shared" si="4"/>
        <v>130</v>
      </c>
    </row>
    <row r="17" spans="1:15" ht="18.399999999999999" customHeight="1" thickBot="1" x14ac:dyDescent="0.3">
      <c r="A17" s="124" t="str">
        <f>CONVIVIALES!R3</f>
        <v>GOLF INTERNATIONAL DE LA PREZE</v>
      </c>
      <c r="B17" s="88">
        <f t="shared" si="1"/>
        <v>72</v>
      </c>
      <c r="C17" s="84">
        <v>19</v>
      </c>
      <c r="D17" s="84">
        <v>35</v>
      </c>
      <c r="E17" s="82">
        <v>18</v>
      </c>
      <c r="F17" s="84"/>
      <c r="G17" s="89">
        <f t="shared" si="6"/>
        <v>22</v>
      </c>
      <c r="H17" s="82">
        <v>15</v>
      </c>
      <c r="I17" s="82">
        <v>7</v>
      </c>
      <c r="J17" s="93">
        <f t="shared" ref="J17" si="7">IF(L17=0,"",B17/L17)</f>
        <v>0.76595744680851063</v>
      </c>
      <c r="K17" s="91">
        <f t="shared" ref="K17" si="8">IF(L17=0,"",G17/L17)</f>
        <v>0.23404255319148937</v>
      </c>
      <c r="L17" s="92">
        <f t="shared" si="4"/>
        <v>94</v>
      </c>
    </row>
    <row r="18" spans="1:15" ht="18.399999999999999" customHeight="1" thickBot="1" x14ac:dyDescent="0.3">
      <c r="A18" s="124" t="str">
        <f>CONVIVIALES!S3</f>
        <v>GOLF DE BRESSUIRE</v>
      </c>
      <c r="B18" s="88">
        <f t="shared" si="1"/>
        <v>47</v>
      </c>
      <c r="C18" s="84">
        <v>14</v>
      </c>
      <c r="D18" s="84">
        <v>20</v>
      </c>
      <c r="E18" s="82">
        <v>13</v>
      </c>
      <c r="F18" s="84"/>
      <c r="G18" s="89">
        <f t="shared" si="6"/>
        <v>10</v>
      </c>
      <c r="H18" s="82">
        <v>5</v>
      </c>
      <c r="I18" s="82">
        <v>5</v>
      </c>
      <c r="J18" s="93">
        <f t="shared" si="2"/>
        <v>0.82456140350877194</v>
      </c>
      <c r="K18" s="91">
        <f t="shared" si="3"/>
        <v>0.17543859649122806</v>
      </c>
      <c r="L18" s="92">
        <f t="shared" si="4"/>
        <v>57</v>
      </c>
    </row>
    <row r="19" spans="1:15" ht="18.399999999999999" customHeight="1" thickBot="1" x14ac:dyDescent="0.3">
      <c r="A19" s="124" t="str">
        <f>CONVIVIALES!T3</f>
        <v>GOLF DE SAINTES</v>
      </c>
      <c r="B19" s="88">
        <f t="shared" si="1"/>
        <v>79</v>
      </c>
      <c r="C19" s="84">
        <v>23</v>
      </c>
      <c r="D19" s="84">
        <v>30</v>
      </c>
      <c r="E19" s="82">
        <v>26</v>
      </c>
      <c r="F19" s="84"/>
      <c r="G19" s="89">
        <f t="shared" si="6"/>
        <v>24</v>
      </c>
      <c r="H19" s="82">
        <v>15</v>
      </c>
      <c r="I19" s="82">
        <v>9</v>
      </c>
      <c r="J19" s="90">
        <f t="shared" si="2"/>
        <v>0.76699029126213591</v>
      </c>
      <c r="K19" s="91">
        <f t="shared" si="3"/>
        <v>0.23300970873786409</v>
      </c>
      <c r="L19" s="92">
        <f t="shared" si="4"/>
        <v>103</v>
      </c>
    </row>
    <row r="20" spans="1:15" ht="18.399999999999999" customHeight="1" thickBot="1" x14ac:dyDescent="0.3">
      <c r="A20" s="124" t="str">
        <f>CONVIVIALES!U3</f>
        <v>GOLF LA ROCHELLE SUD (OTUS)</v>
      </c>
      <c r="B20" s="88">
        <f t="shared" si="1"/>
        <v>93</v>
      </c>
      <c r="C20" s="84">
        <v>23</v>
      </c>
      <c r="D20" s="84">
        <v>39</v>
      </c>
      <c r="E20" s="82">
        <v>31</v>
      </c>
      <c r="F20" s="84"/>
      <c r="G20" s="89">
        <f t="shared" si="6"/>
        <v>42</v>
      </c>
      <c r="H20" s="82">
        <v>20</v>
      </c>
      <c r="I20" s="82">
        <v>22</v>
      </c>
      <c r="J20" s="90">
        <f t="shared" si="2"/>
        <v>0.68888888888888888</v>
      </c>
      <c r="K20" s="91">
        <f t="shared" si="3"/>
        <v>0.31111111111111112</v>
      </c>
      <c r="L20" s="92">
        <f t="shared" si="4"/>
        <v>135</v>
      </c>
    </row>
    <row r="21" spans="1:15" ht="17.25" customHeight="1" thickBot="1" x14ac:dyDescent="0.3">
      <c r="A21" s="124" t="str">
        <f>CONVIVIALES!V3</f>
        <v>GOLF DE LA PREE - LA ROCHELLE</v>
      </c>
      <c r="B21" s="88">
        <f t="shared" si="1"/>
        <v>113</v>
      </c>
      <c r="C21" s="84">
        <v>28</v>
      </c>
      <c r="D21" s="84">
        <v>43</v>
      </c>
      <c r="E21" s="82">
        <v>42</v>
      </c>
      <c r="F21" s="84"/>
      <c r="G21" s="89">
        <f t="shared" si="6"/>
        <v>24</v>
      </c>
      <c r="H21" s="82">
        <v>11</v>
      </c>
      <c r="I21" s="82">
        <v>13</v>
      </c>
      <c r="J21" s="90">
        <f t="shared" si="2"/>
        <v>0.82481751824817517</v>
      </c>
      <c r="K21" s="91">
        <f t="shared" si="3"/>
        <v>0.17518248175182483</v>
      </c>
      <c r="L21" s="92">
        <f t="shared" si="4"/>
        <v>137</v>
      </c>
    </row>
    <row r="22" spans="1:15" ht="18" hidden="1" customHeight="1" thickBot="1" x14ac:dyDescent="0.3">
      <c r="A22" s="124">
        <f>CONVIVIALES!V4</f>
        <v>0</v>
      </c>
      <c r="B22" s="88">
        <f t="shared" si="1"/>
        <v>0</v>
      </c>
      <c r="C22" s="84"/>
      <c r="D22" s="84"/>
      <c r="E22" s="82"/>
      <c r="F22" s="82"/>
      <c r="G22" s="89">
        <f t="shared" si="6"/>
        <v>0</v>
      </c>
      <c r="H22" s="94"/>
      <c r="I22" s="94"/>
      <c r="J22" s="90" t="str">
        <f t="shared" si="2"/>
        <v/>
      </c>
      <c r="K22" s="91" t="str">
        <f t="shared" si="3"/>
        <v/>
      </c>
      <c r="L22" s="92">
        <f t="shared" si="4"/>
        <v>0</v>
      </c>
    </row>
    <row r="23" spans="1:15" ht="18.399999999999999" hidden="1" customHeight="1" thickBot="1" x14ac:dyDescent="0.3">
      <c r="A23" s="124">
        <f>CONVIVIALES!V5</f>
        <v>0</v>
      </c>
      <c r="B23" s="88">
        <f t="shared" si="1"/>
        <v>0</v>
      </c>
      <c r="C23" s="84"/>
      <c r="D23" s="84"/>
      <c r="E23" s="82"/>
      <c r="F23" s="82"/>
      <c r="G23" s="89">
        <f t="shared" si="6"/>
        <v>0</v>
      </c>
      <c r="H23" s="94"/>
      <c r="I23" s="94"/>
      <c r="J23" s="90" t="str">
        <f t="shared" si="2"/>
        <v/>
      </c>
      <c r="K23" s="91" t="str">
        <f t="shared" si="3"/>
        <v/>
      </c>
      <c r="L23" s="92">
        <f t="shared" si="4"/>
        <v>0</v>
      </c>
    </row>
    <row r="24" spans="1:15" ht="18" hidden="1" customHeight="1" thickBot="1" x14ac:dyDescent="0.3">
      <c r="A24" s="124" t="e">
        <f>CONVIVIALES!#REF!</f>
        <v>#REF!</v>
      </c>
      <c r="B24" s="88">
        <f t="shared" ref="B24" si="9">SUM(C24:F24)</f>
        <v>0</v>
      </c>
      <c r="C24" s="84"/>
      <c r="D24" s="84"/>
      <c r="E24" s="82"/>
      <c r="F24" s="82"/>
      <c r="G24" s="89">
        <f t="shared" ref="G24" si="10">SUM(H24:I24)</f>
        <v>0</v>
      </c>
      <c r="H24" s="94"/>
      <c r="I24" s="94"/>
      <c r="J24" s="90" t="str">
        <f t="shared" ref="J24" si="11">IF(L24=0,"",B24/L24)</f>
        <v/>
      </c>
      <c r="K24" s="91" t="str">
        <f t="shared" ref="K24" si="12">IF(L24=0,"",G24/L24)</f>
        <v/>
      </c>
      <c r="L24" s="92">
        <f t="shared" ref="L24" si="13">B24+G24</f>
        <v>0</v>
      </c>
    </row>
    <row r="25" spans="1:15" s="6" customFormat="1" ht="17.25" hidden="1" customHeight="1" thickBot="1" x14ac:dyDescent="0.25">
      <c r="A25" s="124">
        <f>CONVIVIALES!W3</f>
        <v>0</v>
      </c>
      <c r="B25" s="95">
        <f t="shared" si="1"/>
        <v>0</v>
      </c>
      <c r="C25" s="86"/>
      <c r="D25" s="86"/>
      <c r="E25" s="86"/>
      <c r="F25" s="86"/>
      <c r="G25" s="96">
        <f t="shared" si="6"/>
        <v>0</v>
      </c>
      <c r="H25" s="86"/>
      <c r="I25" s="86"/>
      <c r="J25" s="97" t="str">
        <f t="shared" si="2"/>
        <v/>
      </c>
      <c r="K25" s="98" t="str">
        <f t="shared" si="3"/>
        <v/>
      </c>
      <c r="L25" s="99">
        <f t="shared" si="4"/>
        <v>0</v>
      </c>
    </row>
    <row r="26" spans="1:15" ht="18.75" customHeight="1" thickBot="1" x14ac:dyDescent="0.35">
      <c r="A26" s="11" t="s">
        <v>18</v>
      </c>
      <c r="B26" s="100">
        <f>IF($L3=0,"",B3/$L3*100)</f>
        <v>75.74734811957569</v>
      </c>
      <c r="C26" s="101">
        <f t="shared" ref="C26:G26" si="14">IF($L3=0,"",C3/$L3*100)</f>
        <v>19.672131147540984</v>
      </c>
      <c r="D26" s="101">
        <f t="shared" si="14"/>
        <v>30.4725168756027</v>
      </c>
      <c r="E26" s="101">
        <f t="shared" si="14"/>
        <v>25.602700096432013</v>
      </c>
      <c r="F26" s="101">
        <f t="shared" si="14"/>
        <v>0</v>
      </c>
      <c r="G26" s="102">
        <f t="shared" si="14"/>
        <v>24.252651880424299</v>
      </c>
      <c r="H26" s="101">
        <f t="shared" ref="H26:I26" si="15">IF($L3=0,"",H3/$L3*100)</f>
        <v>10.221793635486982</v>
      </c>
      <c r="I26" s="101">
        <f t="shared" si="15"/>
        <v>14.030858244937319</v>
      </c>
      <c r="J26" s="32"/>
      <c r="K26" s="123"/>
      <c r="L26"/>
    </row>
    <row r="30" spans="1:15" x14ac:dyDescent="0.25">
      <c r="M30" s="7"/>
      <c r="N30" s="7"/>
      <c r="O30" s="7"/>
    </row>
    <row r="31" spans="1:15" ht="107.45" customHeight="1" x14ac:dyDescent="0.25">
      <c r="L31" s="7"/>
    </row>
    <row r="32" spans="1:15" s="10" customFormat="1" ht="31.15" customHeight="1" x14ac:dyDescent="0.25">
      <c r="A32" s="3"/>
      <c r="B32"/>
      <c r="C32"/>
      <c r="D32"/>
      <c r="E32"/>
      <c r="F32"/>
      <c r="G32"/>
      <c r="H32"/>
      <c r="I32"/>
      <c r="J32"/>
      <c r="L32" s="31"/>
    </row>
    <row r="33" spans="1:15" s="10" customFormat="1" ht="31.15" customHeight="1" x14ac:dyDescent="0.25">
      <c r="A33" s="3"/>
      <c r="B33"/>
      <c r="C33"/>
      <c r="D33"/>
      <c r="E33"/>
      <c r="F33"/>
      <c r="G33"/>
      <c r="H33"/>
      <c r="I33"/>
      <c r="J33"/>
      <c r="L33" s="31"/>
    </row>
    <row r="34" spans="1:15" x14ac:dyDescent="0.25">
      <c r="L34" s="7"/>
    </row>
    <row r="35" spans="1:15" x14ac:dyDescent="0.25">
      <c r="L35" s="7"/>
      <c r="M35" s="7"/>
      <c r="N35" s="7"/>
      <c r="O35" s="7"/>
    </row>
    <row r="36" spans="1:15" x14ac:dyDescent="0.25">
      <c r="L36" s="7"/>
      <c r="M36" s="7"/>
      <c r="N36" s="7"/>
      <c r="O36" s="7"/>
    </row>
    <row r="37" spans="1:15" x14ac:dyDescent="0.25">
      <c r="L37" s="7"/>
      <c r="M37" s="7"/>
      <c r="N37" s="7"/>
      <c r="O37" s="7"/>
    </row>
    <row r="38" spans="1:15" x14ac:dyDescent="0.25">
      <c r="L38" s="7"/>
      <c r="M38" s="7"/>
      <c r="N38" s="7"/>
      <c r="O38" s="7"/>
    </row>
    <row r="39" spans="1:15" x14ac:dyDescent="0.25">
      <c r="L39" s="7"/>
      <c r="M39" s="7"/>
      <c r="N39" s="7"/>
      <c r="O39" s="7"/>
    </row>
    <row r="40" spans="1:15" x14ac:dyDescent="0.25">
      <c r="L40" s="7"/>
      <c r="M40" s="7"/>
      <c r="N40" s="7"/>
      <c r="O40" s="7"/>
    </row>
    <row r="41" spans="1:15" x14ac:dyDescent="0.25">
      <c r="L41" s="7"/>
      <c r="M41" s="7"/>
      <c r="N41" s="7"/>
      <c r="O41" s="7"/>
    </row>
    <row r="42" spans="1:15" x14ac:dyDescent="0.25">
      <c r="L42" s="7"/>
      <c r="M42" s="7"/>
      <c r="N42" s="7"/>
      <c r="O42" s="7"/>
    </row>
    <row r="43" spans="1:15" x14ac:dyDescent="0.25">
      <c r="L43" s="7"/>
      <c r="M43" s="7"/>
      <c r="N43" s="7"/>
      <c r="O43" s="7"/>
    </row>
    <row r="44" spans="1:15" x14ac:dyDescent="0.25">
      <c r="L44" s="7"/>
      <c r="M44" s="7"/>
      <c r="N44" s="7"/>
      <c r="O44" s="7"/>
    </row>
    <row r="45" spans="1:15" x14ac:dyDescent="0.25">
      <c r="L45" s="7"/>
      <c r="M45" s="7"/>
      <c r="N45" s="7"/>
      <c r="O45" s="7"/>
    </row>
    <row r="46" spans="1:15" x14ac:dyDescent="0.25">
      <c r="L46" s="7"/>
      <c r="M46" s="7"/>
      <c r="N46" s="7"/>
      <c r="O46" s="7"/>
    </row>
    <row r="47" spans="1:15" x14ac:dyDescent="0.25">
      <c r="L47" s="7"/>
      <c r="M47" s="7"/>
      <c r="N47" s="7"/>
      <c r="O47" s="7"/>
    </row>
    <row r="48" spans="1:15" x14ac:dyDescent="0.25">
      <c r="L48" s="7"/>
      <c r="M48" s="7"/>
      <c r="N48" s="7"/>
      <c r="O48" s="7"/>
    </row>
    <row r="49" spans="12:15" x14ac:dyDescent="0.25">
      <c r="L49" s="7"/>
      <c r="M49" s="7"/>
      <c r="N49" s="7"/>
      <c r="O49" s="7"/>
    </row>
    <row r="50" spans="12:15" x14ac:dyDescent="0.25">
      <c r="L50" s="7"/>
      <c r="M50" s="7"/>
      <c r="N50" s="7"/>
      <c r="O50" s="7"/>
    </row>
    <row r="51" spans="12:15" x14ac:dyDescent="0.25">
      <c r="L51" s="7"/>
      <c r="M51" s="7"/>
      <c r="N51" s="7"/>
      <c r="O51" s="7"/>
    </row>
    <row r="52" spans="12:15" x14ac:dyDescent="0.25">
      <c r="L52" s="7"/>
      <c r="M52" s="7"/>
      <c r="N52" s="7"/>
      <c r="O52" s="7"/>
    </row>
    <row r="53" spans="12:15" x14ac:dyDescent="0.25">
      <c r="L53" s="7"/>
      <c r="M53" s="7"/>
      <c r="N53" s="7"/>
      <c r="O53" s="7"/>
    </row>
    <row r="54" spans="12:15" x14ac:dyDescent="0.25">
      <c r="L54" s="7"/>
      <c r="M54" s="7"/>
      <c r="N54" s="7"/>
      <c r="O54" s="7"/>
    </row>
    <row r="55" spans="12:15" x14ac:dyDescent="0.25">
      <c r="L55" s="7"/>
      <c r="M55" s="7"/>
      <c r="N55" s="7"/>
      <c r="O55" s="7"/>
    </row>
    <row r="56" spans="12:15" x14ac:dyDescent="0.25">
      <c r="L56" s="7"/>
      <c r="M56" s="7"/>
      <c r="N56" s="7"/>
      <c r="O56" s="7"/>
    </row>
    <row r="57" spans="12:15" x14ac:dyDescent="0.25">
      <c r="L57" s="7"/>
      <c r="M57" s="7"/>
      <c r="N57" s="7"/>
      <c r="O57" s="7"/>
    </row>
    <row r="58" spans="12:15" x14ac:dyDescent="0.25">
      <c r="L58" s="7"/>
      <c r="M58" s="7"/>
      <c r="N58" s="7"/>
      <c r="O58" s="7"/>
    </row>
    <row r="59" spans="12:15" x14ac:dyDescent="0.25">
      <c r="L59" s="7"/>
      <c r="M59" s="7"/>
      <c r="N59" s="7"/>
      <c r="O59" s="7"/>
    </row>
    <row r="60" spans="12:15" x14ac:dyDescent="0.25">
      <c r="L60" s="7"/>
      <c r="M60" s="7"/>
      <c r="N60" s="7"/>
      <c r="O60" s="7"/>
    </row>
    <row r="61" spans="12:15" x14ac:dyDescent="0.25">
      <c r="L61" s="7"/>
      <c r="M61" s="7"/>
      <c r="N61" s="7"/>
      <c r="O61" s="7"/>
    </row>
    <row r="62" spans="12:15" x14ac:dyDescent="0.25">
      <c r="L62" s="7"/>
      <c r="M62" s="7"/>
      <c r="N62" s="7"/>
      <c r="O62" s="7"/>
    </row>
    <row r="63" spans="12:15" x14ac:dyDescent="0.25">
      <c r="L63" s="7"/>
      <c r="M63" s="7"/>
      <c r="N63" s="7"/>
      <c r="O63" s="7"/>
    </row>
    <row r="64" spans="12:15" x14ac:dyDescent="0.25">
      <c r="L64" s="7"/>
      <c r="M64" s="7"/>
      <c r="N64" s="7"/>
      <c r="O64" s="7"/>
    </row>
    <row r="65" spans="12:15" x14ac:dyDescent="0.25">
      <c r="L65" s="7"/>
      <c r="M65" s="7"/>
      <c r="N65" s="7"/>
      <c r="O65" s="7"/>
    </row>
    <row r="66" spans="12:15" x14ac:dyDescent="0.25">
      <c r="L66" s="7"/>
      <c r="M66" s="7"/>
      <c r="N66" s="7"/>
      <c r="O66" s="7"/>
    </row>
    <row r="67" spans="12:15" x14ac:dyDescent="0.25">
      <c r="L67" s="7"/>
      <c r="M67" s="7"/>
      <c r="N67" s="7"/>
      <c r="O67" s="7"/>
    </row>
    <row r="68" spans="12:15" x14ac:dyDescent="0.25">
      <c r="L68" s="7"/>
      <c r="M68" s="7"/>
      <c r="N68" s="7"/>
      <c r="O68" s="7"/>
    </row>
    <row r="69" spans="12:15" x14ac:dyDescent="0.25">
      <c r="L69" s="7"/>
      <c r="M69" s="7"/>
      <c r="N69" s="7"/>
      <c r="O69" s="7"/>
    </row>
    <row r="70" spans="12:15" x14ac:dyDescent="0.25">
      <c r="L70" s="7"/>
      <c r="M70" s="7"/>
      <c r="N70" s="7"/>
      <c r="O70" s="7"/>
    </row>
    <row r="71" spans="12:15" x14ac:dyDescent="0.25">
      <c r="L71" s="7"/>
      <c r="M71" s="7"/>
      <c r="N71" s="7"/>
      <c r="O71" s="7"/>
    </row>
    <row r="72" spans="12:15" x14ac:dyDescent="0.25">
      <c r="L72" s="7"/>
      <c r="M72" s="7"/>
      <c r="N72" s="7"/>
      <c r="O72" s="7"/>
    </row>
    <row r="73" spans="12:15" x14ac:dyDescent="0.25">
      <c r="L73" s="7"/>
      <c r="M73" s="7"/>
      <c r="N73" s="7"/>
      <c r="O73" s="7"/>
    </row>
    <row r="74" spans="12:15" x14ac:dyDescent="0.25">
      <c r="L74" s="7"/>
      <c r="M74" s="7"/>
      <c r="N74" s="7"/>
      <c r="O74" s="7"/>
    </row>
    <row r="75" spans="12:15" x14ac:dyDescent="0.25">
      <c r="L75" s="7"/>
      <c r="M75" s="7"/>
      <c r="N75" s="7"/>
      <c r="O75" s="7"/>
    </row>
    <row r="76" spans="12:15" x14ac:dyDescent="0.25">
      <c r="L76" s="7"/>
      <c r="M76" s="7"/>
      <c r="N76" s="7"/>
      <c r="O76" s="7"/>
    </row>
    <row r="77" spans="12:15" x14ac:dyDescent="0.25">
      <c r="L77" s="7"/>
      <c r="M77" s="7"/>
      <c r="N77" s="7"/>
      <c r="O77" s="7"/>
    </row>
    <row r="78" spans="12:15" x14ac:dyDescent="0.25">
      <c r="L78" s="7"/>
      <c r="M78" s="7"/>
      <c r="N78" s="7"/>
      <c r="O78" s="7"/>
    </row>
    <row r="79" spans="12:15" x14ac:dyDescent="0.25">
      <c r="L79" s="7"/>
      <c r="M79" s="7"/>
      <c r="N79" s="7"/>
      <c r="O79" s="7"/>
    </row>
    <row r="80" spans="12:15" x14ac:dyDescent="0.25">
      <c r="L80" s="7"/>
      <c r="M80" s="7"/>
      <c r="N80" s="7"/>
      <c r="O80" s="7"/>
    </row>
    <row r="81" spans="12:15" x14ac:dyDescent="0.25">
      <c r="L81" s="7"/>
      <c r="M81" s="7"/>
      <c r="N81" s="7"/>
      <c r="O81" s="7"/>
    </row>
    <row r="82" spans="12:15" x14ac:dyDescent="0.25">
      <c r="L82" s="7"/>
      <c r="M82" s="7"/>
      <c r="N82" s="7"/>
      <c r="O82" s="7"/>
    </row>
    <row r="83" spans="12:15" x14ac:dyDescent="0.25">
      <c r="L83" s="7"/>
      <c r="M83" s="7"/>
      <c r="N83" s="7"/>
      <c r="O83" s="7"/>
    </row>
    <row r="84" spans="12:15" x14ac:dyDescent="0.25">
      <c r="L84" s="7"/>
      <c r="M84" s="7"/>
      <c r="N84" s="7"/>
      <c r="O84" s="7"/>
    </row>
    <row r="85" spans="12:15" x14ac:dyDescent="0.25">
      <c r="L85" s="7"/>
      <c r="M85" s="7"/>
      <c r="N85" s="7"/>
      <c r="O85" s="7"/>
    </row>
    <row r="86" spans="12:15" x14ac:dyDescent="0.25">
      <c r="L86" s="7"/>
      <c r="M86" s="7"/>
      <c r="N86" s="7"/>
      <c r="O86" s="7"/>
    </row>
    <row r="87" spans="12:15" x14ac:dyDescent="0.25">
      <c r="L87" s="7"/>
      <c r="M87" s="7"/>
      <c r="N87" s="7"/>
      <c r="O87" s="7"/>
    </row>
    <row r="88" spans="12:15" x14ac:dyDescent="0.25">
      <c r="L88" s="7"/>
      <c r="M88" s="7"/>
      <c r="N88" s="7"/>
      <c r="O88" s="7"/>
    </row>
    <row r="89" spans="12:15" x14ac:dyDescent="0.25">
      <c r="L89" s="7"/>
      <c r="M89" s="7"/>
      <c r="N89" s="7"/>
      <c r="O89" s="7"/>
    </row>
    <row r="90" spans="12:15" x14ac:dyDescent="0.25">
      <c r="L90" s="7"/>
      <c r="M90" s="7"/>
      <c r="N90" s="7"/>
      <c r="O90" s="7"/>
    </row>
    <row r="91" spans="12:15" x14ac:dyDescent="0.25">
      <c r="L91" s="7"/>
      <c r="M91" s="7"/>
      <c r="N91" s="7"/>
      <c r="O91" s="7"/>
    </row>
    <row r="92" spans="12:15" x14ac:dyDescent="0.25">
      <c r="L92" s="7"/>
      <c r="M92" s="7"/>
      <c r="N92" s="7"/>
      <c r="O92" s="7"/>
    </row>
    <row r="93" spans="12:15" x14ac:dyDescent="0.25">
      <c r="L93" s="7"/>
      <c r="M93" s="7"/>
      <c r="N93" s="7"/>
      <c r="O93" s="7"/>
    </row>
    <row r="94" spans="12:15" x14ac:dyDescent="0.25">
      <c r="L94" s="7"/>
      <c r="M94" s="7"/>
      <c r="N94" s="7"/>
      <c r="O94" s="7"/>
    </row>
    <row r="95" spans="12:15" x14ac:dyDescent="0.25">
      <c r="L95" s="7"/>
      <c r="M95" s="7"/>
      <c r="N95" s="7"/>
      <c r="O95" s="7"/>
    </row>
    <row r="96" spans="12:15" x14ac:dyDescent="0.25">
      <c r="L96" s="7"/>
      <c r="M96" s="7"/>
      <c r="N96" s="7"/>
      <c r="O96" s="7"/>
    </row>
    <row r="97" spans="12:15" x14ac:dyDescent="0.25">
      <c r="L97" s="7"/>
      <c r="M97" s="7"/>
      <c r="N97" s="7"/>
      <c r="O97" s="7"/>
    </row>
    <row r="98" spans="12:15" x14ac:dyDescent="0.25">
      <c r="L98" s="7"/>
      <c r="M98" s="7"/>
      <c r="N98" s="7"/>
      <c r="O98" s="7"/>
    </row>
    <row r="99" spans="12:15" x14ac:dyDescent="0.25">
      <c r="L99" s="7"/>
      <c r="M99" s="7"/>
      <c r="N99" s="7"/>
      <c r="O99" s="7"/>
    </row>
    <row r="100" spans="12:15" x14ac:dyDescent="0.25">
      <c r="L100" s="7"/>
      <c r="M100" s="7"/>
      <c r="N100" s="7"/>
      <c r="O100" s="7"/>
    </row>
    <row r="101" spans="12:15" x14ac:dyDescent="0.25">
      <c r="L101" s="7"/>
      <c r="M101" s="7"/>
      <c r="N101" s="7"/>
      <c r="O101" s="7"/>
    </row>
    <row r="102" spans="12:15" x14ac:dyDescent="0.25">
      <c r="L102" s="7"/>
      <c r="M102" s="7"/>
      <c r="N102" s="7"/>
      <c r="O102" s="7"/>
    </row>
    <row r="103" spans="12:15" x14ac:dyDescent="0.25">
      <c r="L103" s="7"/>
      <c r="M103" s="7"/>
      <c r="N103" s="7"/>
      <c r="O103" s="7"/>
    </row>
    <row r="104" spans="12:15" x14ac:dyDescent="0.25">
      <c r="L104" s="7"/>
      <c r="M104" s="7"/>
      <c r="N104" s="7"/>
      <c r="O104" s="7"/>
    </row>
    <row r="105" spans="12:15" x14ac:dyDescent="0.25">
      <c r="L105" s="7"/>
      <c r="M105" s="7"/>
      <c r="N105" s="7"/>
      <c r="O105" s="7"/>
    </row>
    <row r="106" spans="12:15" x14ac:dyDescent="0.25">
      <c r="L106" s="7"/>
      <c r="M106" s="7"/>
      <c r="N106" s="7"/>
      <c r="O106" s="7"/>
    </row>
    <row r="107" spans="12:15" x14ac:dyDescent="0.25">
      <c r="L107" s="7"/>
      <c r="M107" s="7"/>
      <c r="N107" s="7"/>
      <c r="O107" s="7"/>
    </row>
    <row r="108" spans="12:15" x14ac:dyDescent="0.25">
      <c r="L108" s="7"/>
      <c r="M108" s="7"/>
      <c r="N108" s="7"/>
      <c r="O108" s="7"/>
    </row>
    <row r="109" spans="12:15" x14ac:dyDescent="0.25">
      <c r="L109" s="7"/>
      <c r="M109" s="7"/>
      <c r="N109" s="7"/>
      <c r="O109" s="7"/>
    </row>
    <row r="110" spans="12:15" x14ac:dyDescent="0.25">
      <c r="L110" s="7"/>
      <c r="M110" s="7"/>
      <c r="N110" s="7"/>
      <c r="O110" s="7"/>
    </row>
    <row r="111" spans="12:15" x14ac:dyDescent="0.25">
      <c r="L111" s="7"/>
      <c r="M111" s="7"/>
      <c r="N111" s="7"/>
      <c r="O111" s="7"/>
    </row>
    <row r="112" spans="12:15" x14ac:dyDescent="0.25">
      <c r="L112" s="7"/>
      <c r="M112" s="7"/>
      <c r="N112" s="7"/>
      <c r="O112" s="7"/>
    </row>
    <row r="113" spans="12:15" x14ac:dyDescent="0.25">
      <c r="L113" s="7"/>
      <c r="M113" s="7"/>
      <c r="N113" s="7"/>
      <c r="O113" s="7"/>
    </row>
    <row r="114" spans="12:15" x14ac:dyDescent="0.25">
      <c r="L114" s="7"/>
      <c r="M114" s="7"/>
      <c r="N114" s="7"/>
      <c r="O114" s="7"/>
    </row>
    <row r="115" spans="12:15" x14ac:dyDescent="0.25">
      <c r="L115" s="7"/>
      <c r="M115" s="7"/>
      <c r="N115" s="7"/>
      <c r="O115" s="7"/>
    </row>
    <row r="116" spans="12:15" x14ac:dyDescent="0.25">
      <c r="L116" s="7"/>
      <c r="M116" s="7"/>
      <c r="N116" s="7"/>
      <c r="O116" s="7"/>
    </row>
    <row r="117" spans="12:15" x14ac:dyDescent="0.25">
      <c r="L117" s="7"/>
      <c r="M117" s="7"/>
      <c r="N117" s="7"/>
      <c r="O117" s="7"/>
    </row>
    <row r="118" spans="12:15" x14ac:dyDescent="0.25">
      <c r="L118" s="7"/>
      <c r="M118" s="7"/>
      <c r="N118" s="7"/>
      <c r="O118" s="7"/>
    </row>
    <row r="119" spans="12:15" x14ac:dyDescent="0.25">
      <c r="L119" s="7"/>
      <c r="M119" s="7"/>
      <c r="N119" s="7"/>
      <c r="O119" s="7"/>
    </row>
    <row r="120" spans="12:15" x14ac:dyDescent="0.25">
      <c r="L120" s="7"/>
      <c r="M120" s="7"/>
      <c r="N120" s="7"/>
      <c r="O120" s="7"/>
    </row>
    <row r="121" spans="12:15" x14ac:dyDescent="0.25">
      <c r="L121" s="7"/>
      <c r="M121" s="7"/>
      <c r="N121" s="7"/>
      <c r="O121" s="7"/>
    </row>
    <row r="122" spans="12:15" x14ac:dyDescent="0.25">
      <c r="L122" s="7"/>
      <c r="M122" s="7"/>
      <c r="N122" s="7"/>
      <c r="O122" s="7"/>
    </row>
    <row r="123" spans="12:15" x14ac:dyDescent="0.25">
      <c r="L123" s="7"/>
      <c r="M123" s="7"/>
      <c r="N123" s="7"/>
      <c r="O123" s="7"/>
    </row>
    <row r="124" spans="12:15" x14ac:dyDescent="0.25">
      <c r="L124" s="7"/>
      <c r="M124" s="7"/>
      <c r="N124" s="7"/>
      <c r="O124" s="7"/>
    </row>
    <row r="125" spans="12:15" x14ac:dyDescent="0.25">
      <c r="L125" s="7"/>
      <c r="M125" s="7"/>
      <c r="N125" s="7"/>
      <c r="O125" s="7"/>
    </row>
    <row r="126" spans="12:15" x14ac:dyDescent="0.25">
      <c r="L126" s="7"/>
      <c r="M126" s="7"/>
      <c r="N126" s="7"/>
      <c r="O126" s="7"/>
    </row>
    <row r="127" spans="12:15" x14ac:dyDescent="0.25">
      <c r="L127" s="7"/>
      <c r="M127" s="7"/>
      <c r="N127" s="7"/>
      <c r="O127" s="7"/>
    </row>
    <row r="128" spans="12:15" x14ac:dyDescent="0.25">
      <c r="L128" s="7"/>
    </row>
  </sheetData>
  <sortState xmlns:xlrd2="http://schemas.microsoft.com/office/spreadsheetml/2017/richdata2" ref="A4:R21">
    <sortCondition ref="A4:A21"/>
  </sortState>
  <mergeCells count="1">
    <mergeCell ref="A1:L1"/>
  </mergeCells>
  <phoneticPr fontId="19" type="noConversion"/>
  <pageMargins left="0.62992125984251968" right="0.23622047244094491" top="0.35433070866141736" bottom="0.35433070866141736" header="0.31496062992125984" footer="0.31496062992125984"/>
  <pageSetup paperSize="9" orientation="landscape" r:id="rId1"/>
  <colBreaks count="1" manualBreakCount="1">
    <brk id="14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 codeName="Feuil8"/>
  <dimension ref="A1:X348"/>
  <sheetViews>
    <sheetView workbookViewId="0">
      <pane ySplit="3" topLeftCell="A4" activePane="bottomLeft" state="frozen"/>
      <selection pane="bottomLeft" sqref="A1:W1"/>
    </sheetView>
  </sheetViews>
  <sheetFormatPr baseColWidth="10" defaultRowHeight="15" x14ac:dyDescent="0.25"/>
  <cols>
    <col min="1" max="1" width="32" customWidth="1"/>
    <col min="2" max="2" width="4.42578125" hidden="1" customWidth="1"/>
    <col min="3" max="18" width="4.42578125" customWidth="1"/>
    <col min="19" max="19" width="4.28515625" customWidth="1"/>
    <col min="20" max="20" width="3.7109375" hidden="1" customWidth="1"/>
    <col min="21" max="22" width="0.5703125" hidden="1" customWidth="1"/>
    <col min="23" max="23" width="5.42578125" customWidth="1"/>
    <col min="24" max="24" width="5.5703125" hidden="1" customWidth="1"/>
    <col min="28" max="28" width="8" customWidth="1"/>
  </cols>
  <sheetData>
    <row r="1" spans="1:24" ht="28.5" customHeight="1" thickBot="1" x14ac:dyDescent="0.55000000000000004">
      <c r="A1" s="243" t="s">
        <v>458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5"/>
    </row>
    <row r="2" spans="1:24" ht="123" customHeight="1" x14ac:dyDescent="0.25">
      <c r="A2" s="144" t="s">
        <v>51</v>
      </c>
      <c r="B2" s="145">
        <f>CONVIVIALES!E3</f>
        <v>0</v>
      </c>
      <c r="C2" s="145" t="str">
        <f>CONVIVIALES!F3</f>
        <v>GOLF LA ROCHELLE SUD (AGERNA)</v>
      </c>
      <c r="D2" s="145" t="str">
        <f>CONVIVIALES!G3</f>
        <v>GOLF DE LOUDUN-FONTEVRAUD</v>
      </c>
      <c r="E2" s="145" t="str">
        <f>CONVIVIALES!H3</f>
        <v>GOLF LA ROCHE POSAY</v>
      </c>
      <c r="F2" s="145" t="str">
        <f>CONVIVIALES!I3</f>
        <v>GOLF CLUB DE MONTENDRE</v>
      </c>
      <c r="G2" s="145" t="str">
        <f>CONVIVIALES!J3</f>
        <v>GOLF DE MIGNALOUX</v>
      </c>
      <c r="H2" s="145" t="str">
        <f>CONVIVIALES!K3</f>
        <v>LA PALMYRE GOLF RESORT</v>
      </c>
      <c r="I2" s="145" t="str">
        <f>CONVIVIALES!L3</f>
        <v>GOLF BLUEGREEN MAZIERES EN GATINE</v>
      </c>
      <c r="J2" s="145" t="str">
        <f>CONVIVIALES!M3</f>
        <v>GOLF BLUEGREEN NIORT ROMAGNE</v>
      </c>
      <c r="K2" s="145" t="str">
        <f>CONVIVIALES!N3</f>
        <v>GOLF DU CHATEAU DE LA VALLADE</v>
      </c>
      <c r="L2" s="145" t="str">
        <f>CONVIVIALES!O3</f>
        <v>ANGOULEME GOLF L'HIRONDELLE</v>
      </c>
      <c r="M2" s="145" t="str">
        <f>CONVIVIALES!P3</f>
        <v>GOLF DU COGNAC</v>
      </c>
      <c r="N2" s="145" t="str">
        <f>CONVIVIALES!Q3</f>
        <v>GOLF DOMAINE DES FORGES</v>
      </c>
      <c r="O2" s="145" t="str">
        <f>CONVIVIALES!R3</f>
        <v>GOLF INTERNATIONAL DE LA PREZE</v>
      </c>
      <c r="P2" s="145" t="str">
        <f>CONVIVIALES!S3</f>
        <v>GOLF DE BRESSUIRE</v>
      </c>
      <c r="Q2" s="145" t="str">
        <f>CONVIVIALES!T3</f>
        <v>GOLF DE SAINTES</v>
      </c>
      <c r="R2" s="145" t="str">
        <f>CONVIVIALES!U3</f>
        <v>GOLF LA ROCHELLE SUD (OTUS)</v>
      </c>
      <c r="S2" s="145" t="str">
        <f>CONVIVIALES!V3</f>
        <v>GOLF DE LA PREE - LA ROCHELLE</v>
      </c>
      <c r="T2" s="145">
        <f>CONVIVIALES!W3</f>
        <v>0</v>
      </c>
      <c r="U2" s="145"/>
      <c r="V2" s="145"/>
      <c r="W2" s="146" t="s">
        <v>9</v>
      </c>
    </row>
    <row r="3" spans="1:24" hidden="1" x14ac:dyDescent="0.25">
      <c r="A3" s="116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4" ht="15" customHeight="1" x14ac:dyDescent="0.25">
      <c r="A4" s="166" t="s">
        <v>292</v>
      </c>
      <c r="B4" s="167"/>
      <c r="C4" s="167"/>
      <c r="D4" s="167"/>
      <c r="E4" s="167">
        <v>11.5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86">
        <f>COUNT(B4:V4)</f>
        <v>1</v>
      </c>
      <c r="X4">
        <v>11.5</v>
      </c>
    </row>
    <row r="5" spans="1:24" x14ac:dyDescent="0.25">
      <c r="A5" s="166" t="s">
        <v>425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>
        <v>31.1</v>
      </c>
      <c r="N5" s="167"/>
      <c r="O5" s="167"/>
      <c r="P5" s="167"/>
      <c r="Q5" s="167"/>
      <c r="R5" s="167"/>
      <c r="S5" s="167"/>
      <c r="T5" s="167"/>
      <c r="U5" s="167"/>
      <c r="V5" s="167"/>
      <c r="W5" s="186">
        <f>COUNT(B5:V5)</f>
        <v>1</v>
      </c>
      <c r="X5">
        <v>31.1</v>
      </c>
    </row>
    <row r="6" spans="1:24" x14ac:dyDescent="0.25">
      <c r="A6" s="166" t="s">
        <v>265</v>
      </c>
      <c r="B6" s="167"/>
      <c r="C6" s="167">
        <v>18.2</v>
      </c>
      <c r="D6" s="167"/>
      <c r="E6" s="167"/>
      <c r="F6" s="167">
        <v>18.2</v>
      </c>
      <c r="G6" s="167"/>
      <c r="H6" s="167"/>
      <c r="I6" s="193">
        <v>18.5</v>
      </c>
      <c r="J6" s="193">
        <v>18.5</v>
      </c>
      <c r="K6" s="193">
        <v>18.3</v>
      </c>
      <c r="L6" s="167"/>
      <c r="M6" s="192">
        <v>18</v>
      </c>
      <c r="N6" s="167">
        <v>18.2</v>
      </c>
      <c r="O6" s="167"/>
      <c r="P6" s="167"/>
      <c r="Q6" s="167"/>
      <c r="R6" s="167"/>
      <c r="S6" s="167"/>
      <c r="T6" s="167"/>
      <c r="U6" s="167"/>
      <c r="V6" s="167"/>
      <c r="W6" s="186">
        <f>COUNT(B6:V6)</f>
        <v>7</v>
      </c>
      <c r="X6">
        <v>18.2</v>
      </c>
    </row>
    <row r="7" spans="1:24" x14ac:dyDescent="0.25">
      <c r="A7" s="166" t="s">
        <v>350</v>
      </c>
      <c r="B7" s="167"/>
      <c r="C7" s="167"/>
      <c r="D7" s="167"/>
      <c r="E7" s="167"/>
      <c r="F7" s="167"/>
      <c r="G7" s="167">
        <v>18.899999999999999</v>
      </c>
      <c r="H7" s="167">
        <v>18.899999999999999</v>
      </c>
      <c r="I7" s="167">
        <v>18.899999999999999</v>
      </c>
      <c r="J7" s="192">
        <v>18.600000000000001</v>
      </c>
      <c r="K7" s="167"/>
      <c r="L7" s="167"/>
      <c r="M7" s="167"/>
      <c r="N7" s="167"/>
      <c r="O7" s="167"/>
      <c r="P7" s="167"/>
      <c r="Q7" s="192">
        <v>18.8</v>
      </c>
      <c r="R7" s="193">
        <v>19.3</v>
      </c>
      <c r="S7" s="193">
        <v>19.3</v>
      </c>
      <c r="T7" s="167"/>
      <c r="U7" s="167"/>
      <c r="V7" s="167"/>
      <c r="W7" s="186">
        <f>COUNT(B7:V7)</f>
        <v>7</v>
      </c>
      <c r="X7">
        <v>18.899999999999999</v>
      </c>
    </row>
    <row r="8" spans="1:24" x14ac:dyDescent="0.25">
      <c r="A8" s="166" t="s">
        <v>279</v>
      </c>
      <c r="B8" s="167"/>
      <c r="C8" s="167"/>
      <c r="D8" s="167">
        <v>21.6</v>
      </c>
      <c r="E8" s="193">
        <v>22</v>
      </c>
      <c r="F8" s="167"/>
      <c r="G8" s="193">
        <v>22.5</v>
      </c>
      <c r="H8" s="193">
        <v>22.9</v>
      </c>
      <c r="I8" s="193">
        <v>22.9</v>
      </c>
      <c r="J8" s="193">
        <v>22.9</v>
      </c>
      <c r="K8" s="193">
        <v>22.9</v>
      </c>
      <c r="L8" s="193">
        <v>23.3</v>
      </c>
      <c r="M8" s="193">
        <v>22.6</v>
      </c>
      <c r="N8" s="167"/>
      <c r="O8" s="193">
        <v>22.8</v>
      </c>
      <c r="P8" s="193">
        <v>21.8</v>
      </c>
      <c r="Q8" s="167"/>
      <c r="R8" s="167"/>
      <c r="S8" s="192">
        <v>21.4</v>
      </c>
      <c r="T8" s="167"/>
      <c r="U8" s="167"/>
      <c r="V8" s="167"/>
      <c r="W8" s="186">
        <f>COUNT(B8:V8)</f>
        <v>12</v>
      </c>
      <c r="X8">
        <v>21.6</v>
      </c>
    </row>
    <row r="9" spans="1:24" x14ac:dyDescent="0.25">
      <c r="A9" s="166" t="s">
        <v>142</v>
      </c>
      <c r="B9" s="167"/>
      <c r="C9" s="167">
        <v>32.5</v>
      </c>
      <c r="D9" s="167">
        <v>32.5</v>
      </c>
      <c r="E9" s="193">
        <v>32.9</v>
      </c>
      <c r="F9" s="193">
        <v>32.9</v>
      </c>
      <c r="G9" s="193">
        <v>33.200000000000003</v>
      </c>
      <c r="H9" s="193">
        <v>33.1</v>
      </c>
      <c r="I9" s="193">
        <v>33.1</v>
      </c>
      <c r="J9" s="193">
        <v>33.1</v>
      </c>
      <c r="K9" s="193">
        <v>33.1</v>
      </c>
      <c r="L9" s="167"/>
      <c r="M9" s="193">
        <v>33.1</v>
      </c>
      <c r="N9" s="193">
        <v>33.1</v>
      </c>
      <c r="O9" s="167"/>
      <c r="P9" s="167"/>
      <c r="Q9" s="167"/>
      <c r="R9" s="193">
        <v>33.700000000000003</v>
      </c>
      <c r="S9" s="193">
        <v>33.700000000000003</v>
      </c>
      <c r="T9" s="167"/>
      <c r="U9" s="167"/>
      <c r="V9" s="167"/>
      <c r="W9" s="186">
        <f>COUNT(B9:V9)</f>
        <v>13</v>
      </c>
      <c r="X9">
        <v>32.5</v>
      </c>
    </row>
    <row r="10" spans="1:24" x14ac:dyDescent="0.25">
      <c r="A10" s="166" t="s">
        <v>213</v>
      </c>
      <c r="B10" s="167"/>
      <c r="C10" s="167">
        <v>16.3</v>
      </c>
      <c r="D10" s="167"/>
      <c r="E10" s="193">
        <v>17.100000000000001</v>
      </c>
      <c r="F10" s="193">
        <v>17.100000000000001</v>
      </c>
      <c r="G10" s="167"/>
      <c r="H10" s="167"/>
      <c r="I10" s="167"/>
      <c r="J10" s="167"/>
      <c r="K10" s="167"/>
      <c r="L10" s="193">
        <v>17.600000000000001</v>
      </c>
      <c r="M10" s="167"/>
      <c r="N10" s="193">
        <v>18.399999999999999</v>
      </c>
      <c r="O10" s="167"/>
      <c r="P10" s="167"/>
      <c r="Q10" s="167"/>
      <c r="R10" s="193">
        <v>19.399999999999999</v>
      </c>
      <c r="S10" s="167"/>
      <c r="T10" s="167"/>
      <c r="U10" s="167"/>
      <c r="V10" s="167"/>
      <c r="W10" s="186">
        <f>COUNT(B10:V10)</f>
        <v>6</v>
      </c>
      <c r="X10">
        <v>16.3</v>
      </c>
    </row>
    <row r="11" spans="1:24" x14ac:dyDescent="0.25">
      <c r="A11" s="166" t="s">
        <v>237</v>
      </c>
      <c r="B11" s="167"/>
      <c r="C11" s="167">
        <v>28.3</v>
      </c>
      <c r="D11" s="167"/>
      <c r="E11" s="167"/>
      <c r="F11" s="167"/>
      <c r="G11" s="167"/>
      <c r="H11" s="192">
        <v>28.2</v>
      </c>
      <c r="I11" s="192">
        <v>28.2</v>
      </c>
      <c r="J11" s="167"/>
      <c r="K11" s="193">
        <v>28.4</v>
      </c>
      <c r="L11" s="193">
        <v>28.4</v>
      </c>
      <c r="M11" s="192">
        <v>27.7</v>
      </c>
      <c r="N11" s="192">
        <v>27.2</v>
      </c>
      <c r="O11" s="192">
        <v>26.9</v>
      </c>
      <c r="P11" s="192">
        <v>26.7</v>
      </c>
      <c r="Q11" s="192">
        <v>26.7</v>
      </c>
      <c r="R11" s="192">
        <v>26.7</v>
      </c>
      <c r="S11" s="192">
        <v>26.7</v>
      </c>
      <c r="T11" s="167"/>
      <c r="U11" s="167"/>
      <c r="V11" s="167"/>
      <c r="W11" s="186">
        <f>COUNT(B11:V11)</f>
        <v>12</v>
      </c>
      <c r="X11">
        <v>28.3</v>
      </c>
    </row>
    <row r="12" spans="1:24" x14ac:dyDescent="0.25">
      <c r="A12" s="166" t="s">
        <v>202</v>
      </c>
      <c r="B12" s="167"/>
      <c r="C12" s="167">
        <v>9.5</v>
      </c>
      <c r="D12" s="167"/>
      <c r="E12" s="167">
        <v>9.5</v>
      </c>
      <c r="F12" s="167">
        <v>9.5</v>
      </c>
      <c r="G12" s="193">
        <v>11.5</v>
      </c>
      <c r="H12" s="193">
        <v>10.7</v>
      </c>
      <c r="I12" s="167"/>
      <c r="J12" s="193">
        <v>11.7</v>
      </c>
      <c r="K12" s="193">
        <v>11.2</v>
      </c>
      <c r="L12" s="167"/>
      <c r="M12" s="167"/>
      <c r="N12" s="167"/>
      <c r="O12" s="167"/>
      <c r="P12" s="167"/>
      <c r="Q12" s="167"/>
      <c r="R12" s="167"/>
      <c r="S12" s="193">
        <v>10.3</v>
      </c>
      <c r="T12" s="167"/>
      <c r="U12" s="167"/>
      <c r="V12" s="167"/>
      <c r="W12" s="186">
        <f>COUNT(B12:V12)</f>
        <v>8</v>
      </c>
      <c r="X12">
        <v>9.5</v>
      </c>
    </row>
    <row r="13" spans="1:24" x14ac:dyDescent="0.25">
      <c r="A13" s="166" t="s">
        <v>129</v>
      </c>
      <c r="B13" s="167"/>
      <c r="C13" s="167">
        <v>17.2</v>
      </c>
      <c r="D13" s="167"/>
      <c r="E13" s="167"/>
      <c r="F13" s="167"/>
      <c r="G13" s="193">
        <v>17.899999999999999</v>
      </c>
      <c r="H13" s="193">
        <v>17.899999999999999</v>
      </c>
      <c r="I13" s="193">
        <v>17.899999999999999</v>
      </c>
      <c r="J13" s="193">
        <v>17.899999999999999</v>
      </c>
      <c r="K13" s="167"/>
      <c r="L13" s="167"/>
      <c r="M13" s="193">
        <v>18.7</v>
      </c>
      <c r="N13" s="193">
        <v>19.3</v>
      </c>
      <c r="O13" s="167"/>
      <c r="P13" s="167"/>
      <c r="Q13" s="167"/>
      <c r="R13" s="193">
        <v>18.899999999999999</v>
      </c>
      <c r="S13" s="167"/>
      <c r="T13" s="167"/>
      <c r="U13" s="167"/>
      <c r="V13" s="167"/>
      <c r="W13" s="186">
        <f>COUNT(B13:V13)</f>
        <v>8</v>
      </c>
      <c r="X13">
        <v>17.2</v>
      </c>
    </row>
    <row r="14" spans="1:24" x14ac:dyDescent="0.25">
      <c r="A14" s="166" t="s">
        <v>358</v>
      </c>
      <c r="B14" s="167"/>
      <c r="C14" s="167"/>
      <c r="D14" s="167"/>
      <c r="E14" s="167"/>
      <c r="F14" s="167"/>
      <c r="G14" s="167">
        <v>25.6</v>
      </c>
      <c r="H14" s="167"/>
      <c r="I14" s="167"/>
      <c r="J14" s="167"/>
      <c r="K14" s="167"/>
      <c r="L14" s="167">
        <v>25.6</v>
      </c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86">
        <f>COUNT(B14:V14)</f>
        <v>2</v>
      </c>
      <c r="X14">
        <v>25.6</v>
      </c>
    </row>
    <row r="15" spans="1:24" x14ac:dyDescent="0.25">
      <c r="A15" s="166" t="s">
        <v>360</v>
      </c>
      <c r="B15" s="167"/>
      <c r="C15" s="167"/>
      <c r="D15" s="167"/>
      <c r="E15" s="167"/>
      <c r="F15" s="167"/>
      <c r="G15" s="167">
        <v>28.1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86">
        <f>COUNT(B15:V15)</f>
        <v>1</v>
      </c>
      <c r="X15">
        <v>28.1</v>
      </c>
    </row>
    <row r="16" spans="1:24" x14ac:dyDescent="0.25">
      <c r="A16" s="166" t="s">
        <v>328</v>
      </c>
      <c r="B16" s="167"/>
      <c r="C16" s="167"/>
      <c r="D16" s="167"/>
      <c r="E16" s="167"/>
      <c r="F16" s="167">
        <v>22.5</v>
      </c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93">
        <v>23.2</v>
      </c>
      <c r="S16" s="167"/>
      <c r="T16" s="167"/>
      <c r="U16" s="167"/>
      <c r="V16" s="167"/>
      <c r="W16" s="186">
        <f>COUNT(B16:V16)</f>
        <v>2</v>
      </c>
      <c r="X16">
        <v>22.5</v>
      </c>
    </row>
    <row r="17" spans="1:24" x14ac:dyDescent="0.25">
      <c r="A17" s="166" t="s">
        <v>248</v>
      </c>
      <c r="B17" s="167"/>
      <c r="C17" s="167">
        <v>24.8</v>
      </c>
      <c r="D17" s="167">
        <v>24.8</v>
      </c>
      <c r="E17" s="193">
        <v>25.8</v>
      </c>
      <c r="F17" s="167"/>
      <c r="G17" s="193">
        <v>25.8</v>
      </c>
      <c r="H17" s="167"/>
      <c r="I17" s="193">
        <v>25.7</v>
      </c>
      <c r="J17" s="193">
        <v>25.8</v>
      </c>
      <c r="K17" s="167"/>
      <c r="L17" s="167"/>
      <c r="M17" s="193">
        <v>25.8</v>
      </c>
      <c r="N17" s="193">
        <v>25.8</v>
      </c>
      <c r="O17" s="193">
        <v>26</v>
      </c>
      <c r="P17" s="193">
        <v>26</v>
      </c>
      <c r="Q17" s="167"/>
      <c r="R17" s="167"/>
      <c r="S17" s="167"/>
      <c r="T17" s="167"/>
      <c r="U17" s="167"/>
      <c r="V17" s="167"/>
      <c r="W17" s="186">
        <f>COUNT(B17:V17)</f>
        <v>10</v>
      </c>
      <c r="X17">
        <v>24.8</v>
      </c>
    </row>
    <row r="18" spans="1:24" x14ac:dyDescent="0.25">
      <c r="A18" s="166" t="s">
        <v>276</v>
      </c>
      <c r="B18" s="167"/>
      <c r="C18" s="167"/>
      <c r="D18" s="167">
        <v>19.5</v>
      </c>
      <c r="E18" s="167">
        <v>19.5</v>
      </c>
      <c r="F18" s="167"/>
      <c r="G18" s="167"/>
      <c r="H18" s="167">
        <v>19.5</v>
      </c>
      <c r="I18" s="167">
        <v>19.5</v>
      </c>
      <c r="J18" s="167">
        <v>19.5</v>
      </c>
      <c r="K18" s="193">
        <v>19.8</v>
      </c>
      <c r="L18" s="167"/>
      <c r="M18" s="193">
        <v>19.8</v>
      </c>
      <c r="N18" s="192">
        <v>19.100000000000001</v>
      </c>
      <c r="O18" s="167"/>
      <c r="P18" s="167"/>
      <c r="Q18" s="167"/>
      <c r="R18" s="167"/>
      <c r="S18" s="167"/>
      <c r="T18" s="167"/>
      <c r="U18" s="167"/>
      <c r="V18" s="167"/>
      <c r="W18" s="186">
        <f>COUNT(B18:V18)</f>
        <v>8</v>
      </c>
      <c r="X18">
        <v>19.5</v>
      </c>
    </row>
    <row r="19" spans="1:24" x14ac:dyDescent="0.25">
      <c r="A19" s="166" t="s">
        <v>372</v>
      </c>
      <c r="B19" s="167"/>
      <c r="C19" s="167"/>
      <c r="D19" s="167"/>
      <c r="E19" s="167"/>
      <c r="F19" s="167"/>
      <c r="G19" s="167"/>
      <c r="H19" s="167">
        <v>28.8</v>
      </c>
      <c r="I19" s="167"/>
      <c r="J19" s="167"/>
      <c r="K19" s="167"/>
      <c r="L19" s="167"/>
      <c r="M19" s="167"/>
      <c r="N19" s="167"/>
      <c r="O19" s="167"/>
      <c r="P19" s="167"/>
      <c r="Q19" s="167"/>
      <c r="R19" s="167">
        <v>28.8</v>
      </c>
      <c r="S19" s="167"/>
      <c r="T19" s="167"/>
      <c r="U19" s="167"/>
      <c r="V19" s="167"/>
      <c r="W19" s="186">
        <f>COUNT(B19:V19)</f>
        <v>2</v>
      </c>
      <c r="X19">
        <v>28.8</v>
      </c>
    </row>
    <row r="20" spans="1:24" x14ac:dyDescent="0.25">
      <c r="A20" s="166" t="s">
        <v>173</v>
      </c>
      <c r="B20" s="167"/>
      <c r="C20" s="167">
        <v>31.2</v>
      </c>
      <c r="D20" s="167"/>
      <c r="E20" s="167"/>
      <c r="F20" s="167"/>
      <c r="G20" s="192">
        <v>30.2</v>
      </c>
      <c r="H20" s="192">
        <v>30.5</v>
      </c>
      <c r="I20" s="192">
        <v>30.5</v>
      </c>
      <c r="J20" s="167"/>
      <c r="K20" s="167"/>
      <c r="L20" s="167"/>
      <c r="M20" s="192">
        <v>29.4</v>
      </c>
      <c r="N20" s="167"/>
      <c r="O20" s="167"/>
      <c r="P20" s="167"/>
      <c r="Q20" s="167"/>
      <c r="R20" s="192">
        <v>29.4</v>
      </c>
      <c r="S20" s="192">
        <v>29.4</v>
      </c>
      <c r="T20" s="167"/>
      <c r="U20" s="167"/>
      <c r="V20" s="167"/>
      <c r="W20" s="186">
        <f>COUNT(B20:V20)</f>
        <v>7</v>
      </c>
      <c r="X20">
        <v>31.2</v>
      </c>
    </row>
    <row r="21" spans="1:24" x14ac:dyDescent="0.25">
      <c r="A21" s="166" t="s">
        <v>393</v>
      </c>
      <c r="B21" s="167"/>
      <c r="C21" s="167"/>
      <c r="D21" s="167"/>
      <c r="E21" s="167"/>
      <c r="F21" s="167"/>
      <c r="G21" s="167"/>
      <c r="H21" s="167"/>
      <c r="I21" s="167">
        <v>13.1</v>
      </c>
      <c r="J21" s="192">
        <v>12.7</v>
      </c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86">
        <f>COUNT(B21:V21)</f>
        <v>2</v>
      </c>
      <c r="X21">
        <v>13.1</v>
      </c>
    </row>
    <row r="22" spans="1:24" x14ac:dyDescent="0.25">
      <c r="A22" s="166" t="s">
        <v>246</v>
      </c>
      <c r="B22" s="167"/>
      <c r="C22" s="167">
        <v>46.6</v>
      </c>
      <c r="D22" s="167"/>
      <c r="E22" s="167"/>
      <c r="F22" s="167">
        <v>46.6</v>
      </c>
      <c r="G22" s="167"/>
      <c r="H22" s="167"/>
      <c r="I22" s="167"/>
      <c r="J22" s="167"/>
      <c r="K22" s="167"/>
      <c r="L22" s="167">
        <v>46.6</v>
      </c>
      <c r="M22" s="167">
        <v>46.6</v>
      </c>
      <c r="N22" s="167"/>
      <c r="O22" s="167"/>
      <c r="P22" s="167"/>
      <c r="Q22" s="167"/>
      <c r="R22" s="193">
        <v>47.5</v>
      </c>
      <c r="S22" s="193">
        <v>47.5</v>
      </c>
      <c r="T22" s="167"/>
      <c r="U22" s="167"/>
      <c r="V22" s="167"/>
      <c r="W22" s="186">
        <f>COUNT(B22:V22)</f>
        <v>6</v>
      </c>
      <c r="X22">
        <v>46.6</v>
      </c>
    </row>
    <row r="23" spans="1:24" x14ac:dyDescent="0.25">
      <c r="A23" s="166" t="s">
        <v>257</v>
      </c>
      <c r="B23" s="167"/>
      <c r="C23" s="167">
        <v>24</v>
      </c>
      <c r="D23" s="167"/>
      <c r="E23" s="167"/>
      <c r="F23" s="167"/>
      <c r="G23" s="193">
        <v>25.3</v>
      </c>
      <c r="H23" s="193">
        <v>25</v>
      </c>
      <c r="I23" s="193">
        <v>25</v>
      </c>
      <c r="J23" s="193">
        <v>25</v>
      </c>
      <c r="K23" s="167"/>
      <c r="L23" s="167"/>
      <c r="M23" s="193">
        <v>25</v>
      </c>
      <c r="N23" s="193">
        <v>25</v>
      </c>
      <c r="O23" s="167"/>
      <c r="P23" s="193">
        <v>25.6</v>
      </c>
      <c r="Q23" s="167"/>
      <c r="R23" s="193">
        <v>25.8</v>
      </c>
      <c r="S23" s="193">
        <v>25.8</v>
      </c>
      <c r="T23" s="167"/>
      <c r="U23" s="167"/>
      <c r="V23" s="167"/>
      <c r="W23" s="186">
        <f>COUNT(B23:V23)</f>
        <v>10</v>
      </c>
      <c r="X23">
        <v>24</v>
      </c>
    </row>
    <row r="24" spans="1:24" x14ac:dyDescent="0.25">
      <c r="A24" s="166" t="s">
        <v>390</v>
      </c>
      <c r="B24" s="167"/>
      <c r="C24" s="167"/>
      <c r="D24" s="167"/>
      <c r="E24" s="167"/>
      <c r="F24" s="167"/>
      <c r="G24" s="167"/>
      <c r="H24" s="167"/>
      <c r="I24" s="167">
        <v>22.4</v>
      </c>
      <c r="J24" s="193">
        <v>22.5</v>
      </c>
      <c r="K24" s="167"/>
      <c r="L24" s="167"/>
      <c r="M24" s="192">
        <v>18.7</v>
      </c>
      <c r="N24" s="192">
        <v>18.7</v>
      </c>
      <c r="O24" s="167"/>
      <c r="P24" s="167"/>
      <c r="Q24" s="167"/>
      <c r="R24" s="167"/>
      <c r="S24" s="167"/>
      <c r="T24" s="167"/>
      <c r="U24" s="167"/>
      <c r="V24" s="167"/>
      <c r="W24" s="186">
        <f>COUNT(B24:V24)</f>
        <v>4</v>
      </c>
      <c r="X24">
        <v>22.4</v>
      </c>
    </row>
    <row r="25" spans="1:24" x14ac:dyDescent="0.25">
      <c r="A25" s="166" t="s">
        <v>124</v>
      </c>
      <c r="B25" s="167"/>
      <c r="C25" s="167">
        <v>14.1</v>
      </c>
      <c r="D25" s="167"/>
      <c r="E25" s="167">
        <v>14.1</v>
      </c>
      <c r="F25" s="167"/>
      <c r="G25" s="167"/>
      <c r="H25" s="167"/>
      <c r="I25" s="167"/>
      <c r="J25" s="167">
        <v>14.1</v>
      </c>
      <c r="K25" s="167"/>
      <c r="L25" s="193">
        <v>15.9</v>
      </c>
      <c r="M25" s="193">
        <v>16.2</v>
      </c>
      <c r="N25" s="167"/>
      <c r="O25" s="167"/>
      <c r="P25" s="167"/>
      <c r="Q25" s="167"/>
      <c r="R25" s="167"/>
      <c r="S25" s="167"/>
      <c r="T25" s="167"/>
      <c r="U25" s="167"/>
      <c r="V25" s="167"/>
      <c r="W25" s="186">
        <f>COUNT(B25:V25)</f>
        <v>5</v>
      </c>
      <c r="X25">
        <v>14.1</v>
      </c>
    </row>
    <row r="26" spans="1:24" x14ac:dyDescent="0.25">
      <c r="A26" s="166" t="s">
        <v>384</v>
      </c>
      <c r="B26" s="167"/>
      <c r="C26" s="167"/>
      <c r="D26" s="167"/>
      <c r="E26" s="167"/>
      <c r="F26" s="167"/>
      <c r="G26" s="167"/>
      <c r="H26" s="167"/>
      <c r="I26" s="167">
        <v>25</v>
      </c>
      <c r="J26" s="167"/>
      <c r="K26" s="167"/>
      <c r="L26" s="167"/>
      <c r="M26" s="167"/>
      <c r="N26" s="167"/>
      <c r="O26" s="167"/>
      <c r="P26" s="167"/>
      <c r="Q26" s="193">
        <v>25.6</v>
      </c>
      <c r="R26" s="193">
        <v>25.8</v>
      </c>
      <c r="S26" s="193">
        <v>25.8</v>
      </c>
      <c r="T26" s="167"/>
      <c r="U26" s="167"/>
      <c r="V26" s="167"/>
      <c r="W26" s="186">
        <f>COUNT(B26:V26)</f>
        <v>4</v>
      </c>
      <c r="X26">
        <v>25</v>
      </c>
    </row>
    <row r="27" spans="1:24" x14ac:dyDescent="0.25">
      <c r="A27" s="166" t="s">
        <v>293</v>
      </c>
      <c r="B27" s="167"/>
      <c r="C27" s="167"/>
      <c r="D27" s="167"/>
      <c r="E27" s="167">
        <v>25.8</v>
      </c>
      <c r="F27" s="167"/>
      <c r="G27" s="167"/>
      <c r="H27" s="167"/>
      <c r="I27" s="167"/>
      <c r="J27" s="167"/>
      <c r="K27" s="167"/>
      <c r="L27" s="167"/>
      <c r="M27" s="167"/>
      <c r="N27" s="167"/>
      <c r="O27" s="192">
        <v>25.6</v>
      </c>
      <c r="P27" s="167"/>
      <c r="Q27" s="167"/>
      <c r="R27" s="167"/>
      <c r="S27" s="167"/>
      <c r="T27" s="167"/>
      <c r="U27" s="167"/>
      <c r="V27" s="167"/>
      <c r="W27" s="186">
        <f>COUNT(B27:V27)</f>
        <v>2</v>
      </c>
      <c r="X27">
        <v>25.8</v>
      </c>
    </row>
    <row r="28" spans="1:24" x14ac:dyDescent="0.25">
      <c r="A28" s="166" t="s">
        <v>433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>
        <v>20.2</v>
      </c>
      <c r="P28" s="167"/>
      <c r="Q28" s="167"/>
      <c r="R28" s="167"/>
      <c r="S28" s="167"/>
      <c r="T28" s="167"/>
      <c r="U28" s="167"/>
      <c r="V28" s="167"/>
      <c r="W28" s="186">
        <f>COUNT(B28:V28)</f>
        <v>1</v>
      </c>
      <c r="X28">
        <v>20.2</v>
      </c>
    </row>
    <row r="29" spans="1:24" x14ac:dyDescent="0.25">
      <c r="A29" s="166" t="s">
        <v>205</v>
      </c>
      <c r="B29" s="167"/>
      <c r="C29" s="167">
        <v>16.5</v>
      </c>
      <c r="D29" s="167"/>
      <c r="E29" s="193">
        <v>16.600000000000001</v>
      </c>
      <c r="F29" s="193">
        <v>16.600000000000001</v>
      </c>
      <c r="G29" s="193">
        <v>16.7</v>
      </c>
      <c r="H29" s="167">
        <v>16.5</v>
      </c>
      <c r="I29" s="167">
        <v>16.5</v>
      </c>
      <c r="J29" s="192">
        <v>16.100000000000001</v>
      </c>
      <c r="K29" s="192">
        <v>15.5</v>
      </c>
      <c r="L29" s="192">
        <v>15.5</v>
      </c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86">
        <f>COUNT(B29:V29)</f>
        <v>9</v>
      </c>
      <c r="X29">
        <v>16.5</v>
      </c>
    </row>
    <row r="30" spans="1:24" x14ac:dyDescent="0.25">
      <c r="A30" s="166" t="s">
        <v>167</v>
      </c>
      <c r="B30" s="167"/>
      <c r="C30" s="167">
        <v>21.2</v>
      </c>
      <c r="D30" s="167"/>
      <c r="E30" s="193">
        <v>21.7</v>
      </c>
      <c r="F30" s="193">
        <v>21.7</v>
      </c>
      <c r="G30" s="167"/>
      <c r="H30" s="193">
        <v>21.7</v>
      </c>
      <c r="I30" s="167"/>
      <c r="J30" s="193">
        <v>21.7</v>
      </c>
      <c r="K30" s="193">
        <v>21.3</v>
      </c>
      <c r="L30" s="167"/>
      <c r="M30" s="193">
        <v>21.3</v>
      </c>
      <c r="N30" s="193">
        <v>21.3</v>
      </c>
      <c r="O30" s="167"/>
      <c r="P30" s="167"/>
      <c r="Q30" s="192">
        <v>20.9</v>
      </c>
      <c r="R30" s="167"/>
      <c r="S30" s="167"/>
      <c r="T30" s="167"/>
      <c r="U30" s="167"/>
      <c r="V30" s="167"/>
      <c r="W30" s="186">
        <f>COUNT(B30:V30)</f>
        <v>9</v>
      </c>
      <c r="X30">
        <v>21.2</v>
      </c>
    </row>
    <row r="31" spans="1:24" x14ac:dyDescent="0.25">
      <c r="A31" s="166" t="s">
        <v>301</v>
      </c>
      <c r="B31" s="167"/>
      <c r="C31" s="167"/>
      <c r="D31" s="167"/>
      <c r="E31" s="167">
        <v>19.3</v>
      </c>
      <c r="F31" s="167"/>
      <c r="G31" s="167"/>
      <c r="H31" s="167"/>
      <c r="I31" s="167"/>
      <c r="J31" s="167"/>
      <c r="K31" s="167"/>
      <c r="L31" s="167"/>
      <c r="M31" s="167"/>
      <c r="N31" s="192">
        <v>18.5</v>
      </c>
      <c r="O31" s="167"/>
      <c r="P31" s="167"/>
      <c r="Q31" s="167"/>
      <c r="R31" s="167"/>
      <c r="S31" s="167"/>
      <c r="T31" s="167"/>
      <c r="U31" s="167"/>
      <c r="V31" s="167"/>
      <c r="W31" s="186">
        <f>COUNT(B31:V31)</f>
        <v>2</v>
      </c>
      <c r="X31">
        <v>19.3</v>
      </c>
    </row>
    <row r="32" spans="1:24" x14ac:dyDescent="0.25">
      <c r="A32" s="166" t="s">
        <v>388</v>
      </c>
      <c r="B32" s="167"/>
      <c r="C32" s="167"/>
      <c r="D32" s="167"/>
      <c r="E32" s="167"/>
      <c r="F32" s="167"/>
      <c r="G32" s="167"/>
      <c r="H32" s="167"/>
      <c r="I32" s="167">
        <v>24.3</v>
      </c>
      <c r="J32" s="167"/>
      <c r="K32" s="193">
        <v>25.6</v>
      </c>
      <c r="L32" s="193">
        <v>25.6</v>
      </c>
      <c r="M32" s="167"/>
      <c r="N32" s="193">
        <v>26</v>
      </c>
      <c r="O32" s="167"/>
      <c r="P32" s="167"/>
      <c r="Q32" s="167"/>
      <c r="R32" s="167"/>
      <c r="S32" s="193">
        <v>25.3</v>
      </c>
      <c r="T32" s="167"/>
      <c r="U32" s="167"/>
      <c r="V32" s="167"/>
      <c r="W32" s="186">
        <f>COUNT(B32:V32)</f>
        <v>5</v>
      </c>
      <c r="X32">
        <v>24.3</v>
      </c>
    </row>
    <row r="33" spans="1:24" x14ac:dyDescent="0.25">
      <c r="A33" s="166" t="s">
        <v>325</v>
      </c>
      <c r="B33" s="167"/>
      <c r="C33" s="167"/>
      <c r="D33" s="167"/>
      <c r="E33" s="167"/>
      <c r="F33" s="167">
        <v>20.7</v>
      </c>
      <c r="G33" s="167"/>
      <c r="H33" s="167">
        <v>20.7</v>
      </c>
      <c r="I33" s="167"/>
      <c r="J33" s="192">
        <v>20.399999999999999</v>
      </c>
      <c r="K33" s="167"/>
      <c r="L33" s="193">
        <v>21</v>
      </c>
      <c r="M33" s="192">
        <v>20.5</v>
      </c>
      <c r="N33" s="167"/>
      <c r="O33" s="192">
        <v>20.2</v>
      </c>
      <c r="P33" s="167"/>
      <c r="Q33" s="192">
        <v>19.5</v>
      </c>
      <c r="R33" s="192">
        <v>19.600000000000001</v>
      </c>
      <c r="S33" s="192">
        <v>19.600000000000001</v>
      </c>
      <c r="T33" s="167"/>
      <c r="U33" s="167"/>
      <c r="V33" s="167"/>
      <c r="W33" s="186">
        <f>COUNT(B33:V33)</f>
        <v>9</v>
      </c>
      <c r="X33">
        <v>20.7</v>
      </c>
    </row>
    <row r="34" spans="1:24" x14ac:dyDescent="0.25">
      <c r="A34" s="166" t="s">
        <v>416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>
        <v>32.6</v>
      </c>
      <c r="L34" s="167"/>
      <c r="M34" s="167"/>
      <c r="N34" s="167"/>
      <c r="O34" s="167"/>
      <c r="P34" s="167"/>
      <c r="Q34" s="167"/>
      <c r="R34" s="167">
        <v>32.6</v>
      </c>
      <c r="S34" s="167"/>
      <c r="T34" s="167"/>
      <c r="U34" s="167"/>
      <c r="V34" s="167"/>
      <c r="W34" s="186">
        <f>COUNT(B34:V34)</f>
        <v>2</v>
      </c>
      <c r="X34">
        <v>32.6</v>
      </c>
    </row>
    <row r="35" spans="1:24" x14ac:dyDescent="0.25">
      <c r="A35" s="166" t="s">
        <v>232</v>
      </c>
      <c r="B35" s="167"/>
      <c r="C35" s="167">
        <v>26.5</v>
      </c>
      <c r="D35" s="167"/>
      <c r="E35" s="167">
        <v>26.5</v>
      </c>
      <c r="F35" s="167"/>
      <c r="G35" s="167"/>
      <c r="H35" s="167"/>
      <c r="I35" s="167">
        <v>26.5</v>
      </c>
      <c r="J35" s="167">
        <v>26.5</v>
      </c>
      <c r="K35" s="193">
        <v>26.8</v>
      </c>
      <c r="L35" s="167"/>
      <c r="M35" s="167"/>
      <c r="N35" s="167"/>
      <c r="O35" s="193">
        <v>26.8</v>
      </c>
      <c r="P35" s="167"/>
      <c r="Q35" s="167"/>
      <c r="R35" s="193">
        <v>26.8</v>
      </c>
      <c r="S35" s="167"/>
      <c r="T35" s="167"/>
      <c r="U35" s="167"/>
      <c r="V35" s="167"/>
      <c r="W35" s="186">
        <f>COUNT(B35:V35)</f>
        <v>7</v>
      </c>
      <c r="X35">
        <v>26.5</v>
      </c>
    </row>
    <row r="36" spans="1:24" x14ac:dyDescent="0.25">
      <c r="A36" s="166" t="s">
        <v>249</v>
      </c>
      <c r="B36" s="167"/>
      <c r="C36" s="167">
        <v>23.3</v>
      </c>
      <c r="D36" s="167">
        <v>23.3</v>
      </c>
      <c r="E36" s="192">
        <v>22.5</v>
      </c>
      <c r="F36" s="167"/>
      <c r="G36" s="193">
        <v>23.7</v>
      </c>
      <c r="H36" s="193">
        <v>23.9</v>
      </c>
      <c r="I36" s="193">
        <v>23.9</v>
      </c>
      <c r="J36" s="193">
        <v>24.3</v>
      </c>
      <c r="K36" s="192">
        <v>20.9</v>
      </c>
      <c r="L36" s="192">
        <v>21.6</v>
      </c>
      <c r="M36" s="192">
        <v>20.399999999999999</v>
      </c>
      <c r="N36" s="167"/>
      <c r="O36" s="192">
        <v>20.399999999999999</v>
      </c>
      <c r="P36" s="192">
        <v>20.2</v>
      </c>
      <c r="Q36" s="192">
        <v>21.9</v>
      </c>
      <c r="R36" s="192">
        <v>23</v>
      </c>
      <c r="S36" s="192">
        <v>23</v>
      </c>
      <c r="T36" s="167"/>
      <c r="U36" s="167"/>
      <c r="V36" s="167"/>
      <c r="W36" s="186">
        <f>COUNT(B36:V36)</f>
        <v>15</v>
      </c>
      <c r="X36">
        <v>23.3</v>
      </c>
    </row>
    <row r="37" spans="1:24" x14ac:dyDescent="0.25">
      <c r="A37" s="166" t="s">
        <v>159</v>
      </c>
      <c r="B37" s="167"/>
      <c r="C37" s="167">
        <v>23.1</v>
      </c>
      <c r="D37" s="167"/>
      <c r="E37" s="167"/>
      <c r="F37" s="167"/>
      <c r="G37" s="167"/>
      <c r="H37" s="167"/>
      <c r="I37" s="167"/>
      <c r="J37" s="167"/>
      <c r="K37" s="193">
        <v>23.9</v>
      </c>
      <c r="L37" s="193">
        <v>24.6</v>
      </c>
      <c r="M37" s="193">
        <v>24.1</v>
      </c>
      <c r="N37" s="193">
        <v>24.1</v>
      </c>
      <c r="O37" s="193">
        <v>24.1</v>
      </c>
      <c r="P37" s="167"/>
      <c r="Q37" s="167"/>
      <c r="R37" s="167"/>
      <c r="S37" s="167"/>
      <c r="T37" s="167"/>
      <c r="U37" s="167"/>
      <c r="V37" s="167"/>
      <c r="W37" s="186">
        <f>COUNT(B37:V37)</f>
        <v>6</v>
      </c>
      <c r="X37">
        <v>23.1</v>
      </c>
    </row>
    <row r="38" spans="1:24" x14ac:dyDescent="0.25">
      <c r="A38" s="166" t="s">
        <v>207</v>
      </c>
      <c r="B38" s="167"/>
      <c r="C38" s="167">
        <v>12.3</v>
      </c>
      <c r="D38" s="167">
        <v>12.3</v>
      </c>
      <c r="E38" s="192">
        <v>11.9</v>
      </c>
      <c r="F38" s="192">
        <v>11.7</v>
      </c>
      <c r="G38" s="167"/>
      <c r="H38" s="192">
        <v>12</v>
      </c>
      <c r="I38" s="192">
        <v>12</v>
      </c>
      <c r="J38" s="192">
        <v>12</v>
      </c>
      <c r="K38" s="192">
        <v>12.2</v>
      </c>
      <c r="L38" s="192">
        <v>12.2</v>
      </c>
      <c r="M38" s="192">
        <v>12</v>
      </c>
      <c r="N38" s="193">
        <v>12.7</v>
      </c>
      <c r="O38" s="193">
        <v>12.7</v>
      </c>
      <c r="P38" s="193">
        <v>12.7</v>
      </c>
      <c r="Q38" s="193">
        <v>12.7</v>
      </c>
      <c r="R38" s="193">
        <v>12.8</v>
      </c>
      <c r="S38" s="193">
        <v>12.8</v>
      </c>
      <c r="T38" s="167"/>
      <c r="U38" s="167"/>
      <c r="V38" s="167"/>
      <c r="W38" s="186">
        <f>COUNT(B38:V38)</f>
        <v>16</v>
      </c>
      <c r="X38">
        <v>12.3</v>
      </c>
    </row>
    <row r="39" spans="1:24" x14ac:dyDescent="0.25">
      <c r="A39" s="166" t="s">
        <v>317</v>
      </c>
      <c r="B39" s="167"/>
      <c r="C39" s="167"/>
      <c r="D39" s="167"/>
      <c r="E39" s="167">
        <v>19.7</v>
      </c>
      <c r="F39" s="167"/>
      <c r="G39" s="167">
        <v>19.7</v>
      </c>
      <c r="H39" s="192">
        <v>19.399999999999999</v>
      </c>
      <c r="I39" s="192">
        <v>19.399999999999999</v>
      </c>
      <c r="J39" s="192">
        <v>19.2</v>
      </c>
      <c r="K39" s="167"/>
      <c r="L39" s="192">
        <v>19.2</v>
      </c>
      <c r="M39" s="167"/>
      <c r="N39" s="192">
        <v>19.3</v>
      </c>
      <c r="O39" s="192">
        <v>19.3</v>
      </c>
      <c r="P39" s="192">
        <v>19.3</v>
      </c>
      <c r="Q39" s="192">
        <v>19.3</v>
      </c>
      <c r="R39" s="192">
        <v>19.399999999999999</v>
      </c>
      <c r="S39" s="167"/>
      <c r="T39" s="167"/>
      <c r="U39" s="167"/>
      <c r="V39" s="167"/>
      <c r="W39" s="186">
        <f>COUNT(B39:V39)</f>
        <v>11</v>
      </c>
      <c r="X39">
        <v>19.7</v>
      </c>
    </row>
    <row r="40" spans="1:24" x14ac:dyDescent="0.25">
      <c r="A40" s="166" t="s">
        <v>172</v>
      </c>
      <c r="B40" s="167"/>
      <c r="C40" s="167">
        <v>34.799999999999997</v>
      </c>
      <c r="D40" s="167"/>
      <c r="E40" s="167"/>
      <c r="F40" s="167"/>
      <c r="G40" s="167"/>
      <c r="H40" s="167"/>
      <c r="I40" s="167">
        <v>34.799999999999997</v>
      </c>
      <c r="J40" s="167"/>
      <c r="K40" s="167"/>
      <c r="L40" s="193">
        <v>35.299999999999997</v>
      </c>
      <c r="M40" s="192">
        <v>31.7</v>
      </c>
      <c r="N40" s="192">
        <v>31.7</v>
      </c>
      <c r="O40" s="167"/>
      <c r="P40" s="167"/>
      <c r="Q40" s="192">
        <v>31.7</v>
      </c>
      <c r="R40" s="167"/>
      <c r="S40" s="192">
        <v>32.4</v>
      </c>
      <c r="T40" s="167"/>
      <c r="U40" s="167"/>
      <c r="V40" s="167"/>
      <c r="W40" s="186">
        <f>COUNT(B40:V40)</f>
        <v>7</v>
      </c>
      <c r="X40">
        <v>34.799999999999997</v>
      </c>
    </row>
    <row r="41" spans="1:24" x14ac:dyDescent="0.25">
      <c r="A41" s="166" t="s">
        <v>422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>
        <v>28.7</v>
      </c>
      <c r="M41" s="193">
        <v>29.1</v>
      </c>
      <c r="N41" s="167"/>
      <c r="O41" s="167"/>
      <c r="P41" s="167"/>
      <c r="Q41" s="167"/>
      <c r="R41" s="167"/>
      <c r="S41" s="192">
        <v>28.5</v>
      </c>
      <c r="T41" s="167"/>
      <c r="U41" s="167"/>
      <c r="V41" s="167"/>
      <c r="W41" s="186">
        <f>COUNT(B41:V41)</f>
        <v>3</v>
      </c>
      <c r="X41">
        <v>28.7</v>
      </c>
    </row>
    <row r="42" spans="1:24" x14ac:dyDescent="0.25">
      <c r="A42" s="166" t="s">
        <v>369</v>
      </c>
      <c r="B42" s="167"/>
      <c r="C42" s="167"/>
      <c r="D42" s="167"/>
      <c r="E42" s="167"/>
      <c r="F42" s="167"/>
      <c r="G42" s="167"/>
      <c r="H42" s="167">
        <v>14.7</v>
      </c>
      <c r="I42" s="167"/>
      <c r="J42" s="167"/>
      <c r="K42" s="167"/>
      <c r="L42" s="167"/>
      <c r="M42" s="167"/>
      <c r="N42" s="167"/>
      <c r="O42" s="167"/>
      <c r="P42" s="167"/>
      <c r="Q42" s="167"/>
      <c r="R42" s="167">
        <v>14.7</v>
      </c>
      <c r="S42" s="167"/>
      <c r="T42" s="167"/>
      <c r="U42" s="167"/>
      <c r="V42" s="167"/>
      <c r="W42" s="186">
        <f>COUNT(B42:V42)</f>
        <v>2</v>
      </c>
      <c r="X42">
        <v>14.7</v>
      </c>
    </row>
    <row r="43" spans="1:24" x14ac:dyDescent="0.25">
      <c r="A43" s="166" t="s">
        <v>366</v>
      </c>
      <c r="B43" s="167"/>
      <c r="C43" s="167"/>
      <c r="D43" s="167"/>
      <c r="E43" s="167"/>
      <c r="F43" s="167"/>
      <c r="G43" s="167"/>
      <c r="H43" s="167">
        <v>19.600000000000001</v>
      </c>
      <c r="I43" s="167"/>
      <c r="J43" s="167"/>
      <c r="K43" s="193">
        <v>20.399999999999999</v>
      </c>
      <c r="L43" s="167"/>
      <c r="M43" s="167"/>
      <c r="N43" s="167"/>
      <c r="O43" s="167"/>
      <c r="P43" s="167"/>
      <c r="Q43" s="167"/>
      <c r="R43" s="193">
        <v>19.899999999999999</v>
      </c>
      <c r="S43" s="167"/>
      <c r="T43" s="167"/>
      <c r="U43" s="167"/>
      <c r="V43" s="167"/>
      <c r="W43" s="186">
        <f>COUNT(B43:V43)</f>
        <v>3</v>
      </c>
      <c r="X43">
        <v>19.600000000000001</v>
      </c>
    </row>
    <row r="44" spans="1:24" x14ac:dyDescent="0.25">
      <c r="A44" s="166" t="s">
        <v>427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>
        <v>30.6</v>
      </c>
      <c r="N44" s="167"/>
      <c r="O44" s="167"/>
      <c r="P44" s="167"/>
      <c r="Q44" s="167"/>
      <c r="R44" s="167"/>
      <c r="S44" s="167"/>
      <c r="T44" s="167"/>
      <c r="U44" s="167"/>
      <c r="V44" s="167"/>
      <c r="W44" s="186">
        <f>COUNT(B44:V44)</f>
        <v>1</v>
      </c>
      <c r="X44">
        <v>30.6</v>
      </c>
    </row>
    <row r="45" spans="1:24" x14ac:dyDescent="0.25">
      <c r="A45" s="166" t="s">
        <v>105</v>
      </c>
      <c r="B45" s="167"/>
      <c r="C45" s="167">
        <v>22.6</v>
      </c>
      <c r="D45" s="167"/>
      <c r="E45" s="167"/>
      <c r="F45" s="167">
        <v>22.6</v>
      </c>
      <c r="G45" s="167"/>
      <c r="H45" s="167"/>
      <c r="I45" s="167"/>
      <c r="J45" s="167"/>
      <c r="K45" s="167"/>
      <c r="L45" s="167"/>
      <c r="M45" s="193">
        <v>23.4</v>
      </c>
      <c r="N45" s="167"/>
      <c r="O45" s="167"/>
      <c r="P45" s="167"/>
      <c r="Q45" s="167"/>
      <c r="R45" s="167"/>
      <c r="S45" s="167"/>
      <c r="T45" s="167"/>
      <c r="U45" s="167"/>
      <c r="V45" s="167"/>
      <c r="W45" s="186">
        <f>COUNT(B45:V45)</f>
        <v>3</v>
      </c>
      <c r="X45">
        <v>22.6</v>
      </c>
    </row>
    <row r="46" spans="1:24" x14ac:dyDescent="0.25">
      <c r="A46" s="166" t="s">
        <v>118</v>
      </c>
      <c r="B46" s="167"/>
      <c r="C46" s="167">
        <v>15.3</v>
      </c>
      <c r="D46" s="167"/>
      <c r="E46" s="167"/>
      <c r="F46" s="167"/>
      <c r="G46" s="167">
        <v>15.3</v>
      </c>
      <c r="H46" s="192">
        <v>15</v>
      </c>
      <c r="I46" s="192">
        <v>15</v>
      </c>
      <c r="J46" s="167"/>
      <c r="K46" s="167"/>
      <c r="L46" s="167"/>
      <c r="M46" s="167">
        <v>15.3</v>
      </c>
      <c r="N46" s="167"/>
      <c r="O46" s="192">
        <v>15</v>
      </c>
      <c r="P46" s="167"/>
      <c r="Q46" s="167"/>
      <c r="R46" s="167"/>
      <c r="S46" s="192">
        <v>15</v>
      </c>
      <c r="T46" s="167"/>
      <c r="U46" s="167"/>
      <c r="V46" s="167"/>
      <c r="W46" s="186">
        <f>COUNT(B46:V46)</f>
        <v>7</v>
      </c>
      <c r="X46">
        <v>15.3</v>
      </c>
    </row>
    <row r="47" spans="1:24" x14ac:dyDescent="0.25">
      <c r="A47" s="166" t="s">
        <v>411</v>
      </c>
      <c r="B47" s="167"/>
      <c r="C47" s="167"/>
      <c r="D47" s="167"/>
      <c r="E47" s="167"/>
      <c r="F47" s="167"/>
      <c r="G47" s="167"/>
      <c r="H47" s="167"/>
      <c r="I47" s="167"/>
      <c r="J47" s="167">
        <v>27.8</v>
      </c>
      <c r="K47" s="167"/>
      <c r="L47" s="193">
        <v>29.8</v>
      </c>
      <c r="M47" s="167"/>
      <c r="N47" s="193">
        <v>29.6</v>
      </c>
      <c r="O47" s="167"/>
      <c r="P47" s="167"/>
      <c r="Q47" s="167"/>
      <c r="R47" s="167"/>
      <c r="S47" s="167"/>
      <c r="T47" s="167"/>
      <c r="U47" s="167"/>
      <c r="V47" s="167"/>
      <c r="W47" s="186">
        <f>COUNT(B47:V47)</f>
        <v>3</v>
      </c>
      <c r="X47">
        <v>27.8</v>
      </c>
    </row>
    <row r="48" spans="1:24" x14ac:dyDescent="0.25">
      <c r="A48" s="166" t="s">
        <v>405</v>
      </c>
      <c r="B48" s="167"/>
      <c r="C48" s="167"/>
      <c r="D48" s="167"/>
      <c r="E48" s="167"/>
      <c r="F48" s="167"/>
      <c r="G48" s="167"/>
      <c r="H48" s="167"/>
      <c r="I48" s="167"/>
      <c r="J48" s="167">
        <v>25.2</v>
      </c>
      <c r="K48" s="167"/>
      <c r="L48" s="167"/>
      <c r="M48" s="167"/>
      <c r="N48" s="193">
        <v>27.7</v>
      </c>
      <c r="O48" s="167"/>
      <c r="P48" s="167"/>
      <c r="Q48" s="167"/>
      <c r="R48" s="167"/>
      <c r="S48" s="167"/>
      <c r="T48" s="167"/>
      <c r="U48" s="167"/>
      <c r="V48" s="167"/>
      <c r="W48" s="186">
        <f>COUNT(B48:V48)</f>
        <v>2</v>
      </c>
      <c r="X48">
        <v>25.2</v>
      </c>
    </row>
    <row r="49" spans="1:24" x14ac:dyDescent="0.25">
      <c r="A49" s="166" t="s">
        <v>394</v>
      </c>
      <c r="B49" s="167"/>
      <c r="C49" s="167"/>
      <c r="D49" s="167"/>
      <c r="E49" s="167"/>
      <c r="F49" s="167"/>
      <c r="G49" s="167"/>
      <c r="H49" s="167"/>
      <c r="I49" s="167">
        <v>15.5</v>
      </c>
      <c r="J49" s="167">
        <v>15.5</v>
      </c>
      <c r="K49" s="193">
        <v>16</v>
      </c>
      <c r="L49" s="167"/>
      <c r="M49" s="167"/>
      <c r="N49" s="167"/>
      <c r="O49" s="193">
        <v>16.2</v>
      </c>
      <c r="P49" s="167"/>
      <c r="Q49" s="167"/>
      <c r="R49" s="167"/>
      <c r="S49" s="193">
        <v>16.2</v>
      </c>
      <c r="T49" s="167"/>
      <c r="U49" s="167"/>
      <c r="V49" s="167"/>
      <c r="W49" s="186">
        <f>COUNT(B49:V49)</f>
        <v>5</v>
      </c>
      <c r="X49">
        <v>15.5</v>
      </c>
    </row>
    <row r="50" spans="1:24" x14ac:dyDescent="0.25">
      <c r="A50" s="166" t="s">
        <v>165</v>
      </c>
      <c r="B50" s="167"/>
      <c r="C50" s="167">
        <v>24.5</v>
      </c>
      <c r="D50" s="192">
        <v>24.3</v>
      </c>
      <c r="E50" s="192">
        <v>24.3</v>
      </c>
      <c r="F50" s="167"/>
      <c r="G50" s="192">
        <v>24.3</v>
      </c>
      <c r="H50" s="167"/>
      <c r="I50" s="192">
        <v>23.7</v>
      </c>
      <c r="J50" s="192">
        <v>23.7</v>
      </c>
      <c r="K50" s="192">
        <v>23.5</v>
      </c>
      <c r="L50" s="192">
        <v>23.5</v>
      </c>
      <c r="M50" s="192">
        <v>23.9</v>
      </c>
      <c r="N50" s="192">
        <v>23.9</v>
      </c>
      <c r="O50" s="167"/>
      <c r="P50" s="192">
        <v>23.9</v>
      </c>
      <c r="Q50" s="192">
        <v>24.1</v>
      </c>
      <c r="R50" s="192">
        <v>24.1</v>
      </c>
      <c r="S50" s="192">
        <v>24.1</v>
      </c>
      <c r="T50" s="167"/>
      <c r="U50" s="167"/>
      <c r="V50" s="167"/>
      <c r="W50" s="186">
        <f>COUNT(B50:V50)</f>
        <v>14</v>
      </c>
      <c r="X50">
        <v>24.5</v>
      </c>
    </row>
    <row r="51" spans="1:24" x14ac:dyDescent="0.25">
      <c r="A51" s="166" t="s">
        <v>222</v>
      </c>
      <c r="B51" s="167"/>
      <c r="C51" s="167">
        <v>29.9</v>
      </c>
      <c r="D51" s="167"/>
      <c r="E51" s="167"/>
      <c r="F51" s="167"/>
      <c r="G51" s="167"/>
      <c r="H51" s="167">
        <v>29.9</v>
      </c>
      <c r="I51" s="167">
        <v>29.9</v>
      </c>
      <c r="J51" s="167">
        <v>29.9</v>
      </c>
      <c r="K51" s="193">
        <v>30.3</v>
      </c>
      <c r="L51" s="167"/>
      <c r="M51" s="167"/>
      <c r="N51" s="167"/>
      <c r="O51" s="167"/>
      <c r="P51" s="167"/>
      <c r="Q51" s="167"/>
      <c r="R51" s="193">
        <v>30.3</v>
      </c>
      <c r="S51" s="167"/>
      <c r="T51" s="167"/>
      <c r="U51" s="167"/>
      <c r="V51" s="167"/>
      <c r="W51" s="186">
        <f>COUNT(B51:V51)</f>
        <v>6</v>
      </c>
      <c r="X51">
        <v>29.9</v>
      </c>
    </row>
    <row r="52" spans="1:24" x14ac:dyDescent="0.25">
      <c r="A52" s="166" t="s">
        <v>287</v>
      </c>
      <c r="B52" s="167"/>
      <c r="C52" s="167"/>
      <c r="D52" s="167">
        <v>37.4</v>
      </c>
      <c r="E52" s="193">
        <v>38.799999999999997</v>
      </c>
      <c r="F52" s="167"/>
      <c r="G52" s="192">
        <v>32.200000000000003</v>
      </c>
      <c r="H52" s="192">
        <v>34.200000000000003</v>
      </c>
      <c r="I52" s="167"/>
      <c r="J52" s="167"/>
      <c r="K52" s="192">
        <v>33.700000000000003</v>
      </c>
      <c r="L52" s="167"/>
      <c r="M52" s="167"/>
      <c r="N52" s="192">
        <v>33.799999999999997</v>
      </c>
      <c r="O52" s="167"/>
      <c r="P52" s="167"/>
      <c r="Q52" s="192">
        <v>33.799999999999997</v>
      </c>
      <c r="R52" s="167"/>
      <c r="S52" s="192">
        <v>33.799999999999997</v>
      </c>
      <c r="T52" s="167"/>
      <c r="U52" s="167"/>
      <c r="V52" s="167"/>
      <c r="W52" s="186">
        <f>COUNT(B52:V52)</f>
        <v>8</v>
      </c>
      <c r="X52">
        <v>37.4</v>
      </c>
    </row>
    <row r="53" spans="1:24" x14ac:dyDescent="0.25">
      <c r="A53" s="166" t="s">
        <v>240</v>
      </c>
      <c r="B53" s="167"/>
      <c r="C53" s="167">
        <v>30.6</v>
      </c>
      <c r="D53" s="167"/>
      <c r="E53" s="167"/>
      <c r="F53" s="192">
        <v>30.1</v>
      </c>
      <c r="G53" s="167"/>
      <c r="H53" s="192">
        <v>29.7</v>
      </c>
      <c r="I53" s="167"/>
      <c r="J53" s="167"/>
      <c r="K53" s="167"/>
      <c r="L53" s="167"/>
      <c r="M53" s="192">
        <v>29</v>
      </c>
      <c r="N53" s="167"/>
      <c r="O53" s="167"/>
      <c r="P53" s="167"/>
      <c r="Q53" s="192">
        <v>28.2</v>
      </c>
      <c r="R53" s="167"/>
      <c r="S53" s="167"/>
      <c r="T53" s="167"/>
      <c r="U53" s="167"/>
      <c r="V53" s="167"/>
      <c r="W53" s="186">
        <f>COUNT(B53:V53)</f>
        <v>5</v>
      </c>
      <c r="X53">
        <v>30.6</v>
      </c>
    </row>
    <row r="54" spans="1:24" x14ac:dyDescent="0.25">
      <c r="A54" s="166" t="s">
        <v>160</v>
      </c>
      <c r="B54" s="167"/>
      <c r="C54" s="167">
        <v>20.9</v>
      </c>
      <c r="D54" s="167"/>
      <c r="E54" s="167">
        <v>20.9</v>
      </c>
      <c r="F54" s="167">
        <v>20.9</v>
      </c>
      <c r="G54" s="193">
        <v>21.1</v>
      </c>
      <c r="H54" s="167"/>
      <c r="I54" s="167"/>
      <c r="J54" s="167"/>
      <c r="K54" s="167"/>
      <c r="L54" s="167"/>
      <c r="M54" s="167"/>
      <c r="N54" s="167"/>
      <c r="O54" s="193">
        <v>21.4</v>
      </c>
      <c r="P54" s="167"/>
      <c r="Q54" s="193">
        <v>21.4</v>
      </c>
      <c r="R54" s="193">
        <v>21.7</v>
      </c>
      <c r="S54" s="167"/>
      <c r="T54" s="167"/>
      <c r="U54" s="167"/>
      <c r="V54" s="167"/>
      <c r="W54" s="186">
        <f>COUNT(B54:V54)</f>
        <v>7</v>
      </c>
      <c r="X54">
        <v>20.9</v>
      </c>
    </row>
    <row r="55" spans="1:24" x14ac:dyDescent="0.25">
      <c r="A55" s="166" t="s">
        <v>125</v>
      </c>
      <c r="B55" s="167"/>
      <c r="C55" s="167">
        <v>15.3</v>
      </c>
      <c r="D55" s="167"/>
      <c r="E55" s="167"/>
      <c r="F55" s="167"/>
      <c r="G55" s="193">
        <v>16</v>
      </c>
      <c r="H55" s="167"/>
      <c r="I55" s="167"/>
      <c r="J55" s="193">
        <v>15.9</v>
      </c>
      <c r="K55" s="167"/>
      <c r="L55" s="193">
        <v>16.3</v>
      </c>
      <c r="M55" s="193">
        <v>16.100000000000001</v>
      </c>
      <c r="N55" s="167"/>
      <c r="O55" s="167"/>
      <c r="P55" s="167"/>
      <c r="Q55" s="167"/>
      <c r="R55" s="167"/>
      <c r="S55" s="193">
        <v>17.2</v>
      </c>
      <c r="T55" s="167"/>
      <c r="U55" s="167"/>
      <c r="V55" s="167"/>
      <c r="W55" s="186">
        <f>COUNT(B55:V55)</f>
        <v>6</v>
      </c>
      <c r="X55">
        <v>15.3</v>
      </c>
    </row>
    <row r="56" spans="1:24" x14ac:dyDescent="0.25">
      <c r="A56" s="166" t="s">
        <v>322</v>
      </c>
      <c r="B56" s="167"/>
      <c r="C56" s="167"/>
      <c r="D56" s="167"/>
      <c r="E56" s="167">
        <v>20.5</v>
      </c>
      <c r="F56" s="167"/>
      <c r="G56" s="167">
        <v>20.5</v>
      </c>
      <c r="H56" s="167"/>
      <c r="I56" s="167"/>
      <c r="J56" s="167"/>
      <c r="K56" s="167"/>
      <c r="L56" s="167"/>
      <c r="M56" s="167"/>
      <c r="N56" s="193">
        <v>21.5</v>
      </c>
      <c r="O56" s="193">
        <v>22.2</v>
      </c>
      <c r="P56" s="167"/>
      <c r="Q56" s="167"/>
      <c r="R56" s="167"/>
      <c r="S56" s="167"/>
      <c r="T56" s="167"/>
      <c r="U56" s="167"/>
      <c r="V56" s="167"/>
      <c r="W56" s="186">
        <f>COUNT(B56:V56)</f>
        <v>4</v>
      </c>
      <c r="X56">
        <v>20.5</v>
      </c>
    </row>
    <row r="57" spans="1:24" x14ac:dyDescent="0.25">
      <c r="A57" s="166" t="s">
        <v>275</v>
      </c>
      <c r="B57" s="167"/>
      <c r="C57" s="167"/>
      <c r="D57" s="167">
        <v>10.6</v>
      </c>
      <c r="E57" s="167"/>
      <c r="F57" s="167"/>
      <c r="G57" s="167"/>
      <c r="H57" s="167"/>
      <c r="I57" s="167"/>
      <c r="J57" s="167">
        <v>10.6</v>
      </c>
      <c r="K57" s="167"/>
      <c r="L57" s="167"/>
      <c r="M57" s="192">
        <v>10.3</v>
      </c>
      <c r="N57" s="167"/>
      <c r="O57" s="167"/>
      <c r="P57" s="167"/>
      <c r="Q57" s="167"/>
      <c r="R57" s="167"/>
      <c r="S57" s="167"/>
      <c r="T57" s="167"/>
      <c r="U57" s="167"/>
      <c r="V57" s="167"/>
      <c r="W57" s="186">
        <f>COUNT(B57:V57)</f>
        <v>3</v>
      </c>
      <c r="X57">
        <v>10.6</v>
      </c>
    </row>
    <row r="58" spans="1:24" x14ac:dyDescent="0.25">
      <c r="A58" s="166" t="s">
        <v>137</v>
      </c>
      <c r="B58" s="167"/>
      <c r="C58" s="167">
        <v>33.5</v>
      </c>
      <c r="D58" s="167">
        <v>33.5</v>
      </c>
      <c r="E58" s="167">
        <v>33.5</v>
      </c>
      <c r="F58" s="167">
        <v>33.5</v>
      </c>
      <c r="G58" s="167">
        <v>33.5</v>
      </c>
      <c r="H58" s="192">
        <v>33.299999999999997</v>
      </c>
      <c r="I58" s="192">
        <v>33.299999999999997</v>
      </c>
      <c r="J58" s="193">
        <v>33.700000000000003</v>
      </c>
      <c r="K58" s="192">
        <v>33</v>
      </c>
      <c r="L58" s="192">
        <v>33</v>
      </c>
      <c r="M58" s="192">
        <v>32.700000000000003</v>
      </c>
      <c r="N58" s="192">
        <v>32.5</v>
      </c>
      <c r="O58" s="192">
        <v>32.9</v>
      </c>
      <c r="P58" s="167"/>
      <c r="Q58" s="192">
        <v>33.200000000000003</v>
      </c>
      <c r="R58" s="193">
        <v>33.799999999999997</v>
      </c>
      <c r="S58" s="193">
        <v>33.799999999999997</v>
      </c>
      <c r="T58" s="167"/>
      <c r="U58" s="167"/>
      <c r="V58" s="167"/>
      <c r="W58" s="186">
        <f>COUNT(B58:V58)</f>
        <v>16</v>
      </c>
      <c r="X58">
        <v>33.5</v>
      </c>
    </row>
    <row r="59" spans="1:24" x14ac:dyDescent="0.25">
      <c r="A59" s="166" t="s">
        <v>161</v>
      </c>
      <c r="B59" s="167"/>
      <c r="C59" s="167">
        <v>19</v>
      </c>
      <c r="D59" s="167">
        <v>19</v>
      </c>
      <c r="E59" s="167">
        <v>19</v>
      </c>
      <c r="F59" s="167">
        <v>19</v>
      </c>
      <c r="G59" s="193">
        <v>19.100000000000001</v>
      </c>
      <c r="H59" s="192">
        <v>18.600000000000001</v>
      </c>
      <c r="I59" s="192">
        <v>18.600000000000001</v>
      </c>
      <c r="J59" s="192">
        <v>18.899999999999999</v>
      </c>
      <c r="K59" s="193">
        <v>19.100000000000001</v>
      </c>
      <c r="L59" s="193">
        <v>19.100000000000001</v>
      </c>
      <c r="M59" s="193">
        <v>19.8</v>
      </c>
      <c r="N59" s="193">
        <v>20.399999999999999</v>
      </c>
      <c r="O59" s="193">
        <v>20.6</v>
      </c>
      <c r="P59" s="167"/>
      <c r="Q59" s="193">
        <v>20.8</v>
      </c>
      <c r="R59" s="193">
        <v>20.6</v>
      </c>
      <c r="S59" s="193">
        <v>20.6</v>
      </c>
      <c r="T59" s="167"/>
      <c r="U59" s="167"/>
      <c r="V59" s="167"/>
      <c r="W59" s="186">
        <f>COUNT(B59:V59)</f>
        <v>16</v>
      </c>
      <c r="X59">
        <v>19</v>
      </c>
    </row>
    <row r="60" spans="1:24" x14ac:dyDescent="0.25">
      <c r="A60" s="166" t="s">
        <v>403</v>
      </c>
      <c r="B60" s="167"/>
      <c r="C60" s="167"/>
      <c r="D60" s="167"/>
      <c r="E60" s="167"/>
      <c r="F60" s="167"/>
      <c r="G60" s="167"/>
      <c r="H60" s="167"/>
      <c r="I60" s="167"/>
      <c r="J60" s="167">
        <v>33.6</v>
      </c>
      <c r="K60" s="167"/>
      <c r="L60" s="167"/>
      <c r="M60" s="193">
        <v>34.1</v>
      </c>
      <c r="N60" s="167"/>
      <c r="O60" s="167"/>
      <c r="P60" s="167"/>
      <c r="Q60" s="167"/>
      <c r="R60" s="167"/>
      <c r="S60" s="167"/>
      <c r="T60" s="167"/>
      <c r="U60" s="167"/>
      <c r="V60" s="167"/>
      <c r="W60" s="186">
        <f>COUNT(B60:V60)</f>
        <v>2</v>
      </c>
      <c r="X60">
        <v>33.6</v>
      </c>
    </row>
    <row r="61" spans="1:24" x14ac:dyDescent="0.25">
      <c r="A61" s="166" t="s">
        <v>147</v>
      </c>
      <c r="B61" s="167"/>
      <c r="C61" s="167">
        <v>28.2</v>
      </c>
      <c r="D61" s="167"/>
      <c r="E61" s="167"/>
      <c r="F61" s="167"/>
      <c r="G61" s="192">
        <v>27.8</v>
      </c>
      <c r="H61" s="192">
        <v>27.2</v>
      </c>
      <c r="I61" s="192">
        <v>27.2</v>
      </c>
      <c r="J61" s="192">
        <v>25.8</v>
      </c>
      <c r="K61" s="192">
        <v>26.2</v>
      </c>
      <c r="L61" s="192">
        <v>26.2</v>
      </c>
      <c r="M61" s="192">
        <v>25.9</v>
      </c>
      <c r="N61" s="167"/>
      <c r="O61" s="167"/>
      <c r="P61" s="167"/>
      <c r="Q61" s="167"/>
      <c r="R61" s="192">
        <v>25.9</v>
      </c>
      <c r="S61" s="167"/>
      <c r="T61" s="167"/>
      <c r="U61" s="167"/>
      <c r="V61" s="167"/>
      <c r="W61" s="186">
        <f>COUNT(B61:V61)</f>
        <v>9</v>
      </c>
      <c r="X61">
        <v>28.2</v>
      </c>
    </row>
    <row r="62" spans="1:24" x14ac:dyDescent="0.25">
      <c r="A62" s="166" t="s">
        <v>273</v>
      </c>
      <c r="B62" s="167"/>
      <c r="C62" s="167"/>
      <c r="D62" s="167">
        <v>13.5</v>
      </c>
      <c r="E62" s="167"/>
      <c r="F62" s="167"/>
      <c r="G62" s="167"/>
      <c r="H62" s="193">
        <v>14.2</v>
      </c>
      <c r="I62" s="167"/>
      <c r="J62" s="193">
        <v>14</v>
      </c>
      <c r="K62" s="193">
        <v>14</v>
      </c>
      <c r="L62" s="167"/>
      <c r="M62" s="167"/>
      <c r="N62" s="167"/>
      <c r="O62" s="167"/>
      <c r="P62" s="167"/>
      <c r="Q62" s="167"/>
      <c r="R62" s="193">
        <v>14</v>
      </c>
      <c r="S62" s="167"/>
      <c r="T62" s="167"/>
      <c r="U62" s="167"/>
      <c r="V62" s="167"/>
      <c r="W62" s="186">
        <f>COUNT(B62:V62)</f>
        <v>5</v>
      </c>
      <c r="X62">
        <v>13.5</v>
      </c>
    </row>
    <row r="63" spans="1:24" x14ac:dyDescent="0.25">
      <c r="A63" s="166" t="s">
        <v>189</v>
      </c>
      <c r="B63" s="167"/>
      <c r="C63" s="167">
        <v>26.2</v>
      </c>
      <c r="D63" s="167"/>
      <c r="E63" s="167"/>
      <c r="F63" s="167">
        <v>26.2</v>
      </c>
      <c r="G63" s="167"/>
      <c r="H63" s="167">
        <v>26.2</v>
      </c>
      <c r="I63" s="167"/>
      <c r="J63" s="167">
        <v>26.2</v>
      </c>
      <c r="K63" s="193">
        <v>26.3</v>
      </c>
      <c r="L63" s="167"/>
      <c r="M63" s="167"/>
      <c r="N63" s="167"/>
      <c r="O63" s="167"/>
      <c r="P63" s="167"/>
      <c r="Q63" s="167"/>
      <c r="R63" s="193">
        <v>26.3</v>
      </c>
      <c r="S63" s="193">
        <v>26.3</v>
      </c>
      <c r="T63" s="167"/>
      <c r="U63" s="167"/>
      <c r="V63" s="167"/>
      <c r="W63" s="186">
        <f>COUNT(B63:V63)</f>
        <v>7</v>
      </c>
      <c r="X63">
        <v>26.2</v>
      </c>
    </row>
    <row r="64" spans="1:24" x14ac:dyDescent="0.25">
      <c r="A64" s="166" t="s">
        <v>332</v>
      </c>
      <c r="B64" s="167"/>
      <c r="C64" s="167"/>
      <c r="D64" s="167"/>
      <c r="E64" s="167"/>
      <c r="F64" s="167">
        <v>35.700000000000003</v>
      </c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86">
        <f>COUNT(B64:V64)</f>
        <v>1</v>
      </c>
      <c r="X64">
        <v>35.700000000000003</v>
      </c>
    </row>
    <row r="65" spans="1:24" x14ac:dyDescent="0.25">
      <c r="A65" s="166" t="s">
        <v>238</v>
      </c>
      <c r="B65" s="167"/>
      <c r="C65" s="167">
        <v>25.5</v>
      </c>
      <c r="D65" s="167"/>
      <c r="E65" s="167"/>
      <c r="F65" s="167">
        <v>25.5</v>
      </c>
      <c r="G65" s="167"/>
      <c r="H65" s="192">
        <v>25.2</v>
      </c>
      <c r="I65" s="167"/>
      <c r="J65" s="192">
        <v>25.2</v>
      </c>
      <c r="K65" s="167"/>
      <c r="L65" s="192">
        <v>25.2</v>
      </c>
      <c r="M65" s="192">
        <v>24.3</v>
      </c>
      <c r="N65" s="167"/>
      <c r="O65" s="192">
        <v>24.4</v>
      </c>
      <c r="P65" s="167"/>
      <c r="Q65" s="167"/>
      <c r="R65" s="167"/>
      <c r="S65" s="192">
        <v>24.4</v>
      </c>
      <c r="T65" s="167"/>
      <c r="U65" s="167"/>
      <c r="V65" s="167"/>
      <c r="W65" s="186">
        <f>COUNT(B65:V65)</f>
        <v>8</v>
      </c>
      <c r="X65">
        <v>25.5</v>
      </c>
    </row>
    <row r="66" spans="1:24" x14ac:dyDescent="0.25">
      <c r="A66" s="166" t="s">
        <v>348</v>
      </c>
      <c r="B66" s="167"/>
      <c r="C66" s="167"/>
      <c r="D66" s="167"/>
      <c r="E66" s="167"/>
      <c r="F66" s="167"/>
      <c r="G66" s="167">
        <v>23.9</v>
      </c>
      <c r="H66" s="192">
        <v>22.9</v>
      </c>
      <c r="I66" s="192">
        <v>22.9</v>
      </c>
      <c r="J66" s="167"/>
      <c r="K66" s="167"/>
      <c r="L66" s="167"/>
      <c r="M66" s="192">
        <v>22.9</v>
      </c>
      <c r="N66" s="192">
        <v>23.1</v>
      </c>
      <c r="O66" s="167"/>
      <c r="P66" s="167"/>
      <c r="Q66" s="167"/>
      <c r="R66" s="192">
        <v>23.1</v>
      </c>
      <c r="S66" s="192">
        <v>23.1</v>
      </c>
      <c r="T66" s="167"/>
      <c r="U66" s="167"/>
      <c r="V66" s="167"/>
      <c r="W66" s="186">
        <f>COUNT(B66:V66)</f>
        <v>7</v>
      </c>
      <c r="X66">
        <v>23.9</v>
      </c>
    </row>
    <row r="67" spans="1:24" x14ac:dyDescent="0.25">
      <c r="A67" s="166" t="s">
        <v>272</v>
      </c>
      <c r="B67" s="167"/>
      <c r="C67" s="167"/>
      <c r="D67" s="167">
        <v>12.3</v>
      </c>
      <c r="E67" s="193">
        <v>13.7</v>
      </c>
      <c r="F67" s="167"/>
      <c r="G67" s="193">
        <v>13.7</v>
      </c>
      <c r="H67" s="167"/>
      <c r="I67" s="167"/>
      <c r="J67" s="167"/>
      <c r="K67" s="167"/>
      <c r="L67" s="167"/>
      <c r="M67" s="167"/>
      <c r="N67" s="193">
        <v>12.8</v>
      </c>
      <c r="O67" s="167"/>
      <c r="P67" s="167"/>
      <c r="Q67" s="167"/>
      <c r="R67" s="167"/>
      <c r="S67" s="167"/>
      <c r="T67" s="167"/>
      <c r="U67" s="167"/>
      <c r="V67" s="167"/>
      <c r="W67" s="186">
        <f>COUNT(B67:V67)</f>
        <v>4</v>
      </c>
      <c r="X67">
        <v>12.3</v>
      </c>
    </row>
    <row r="68" spans="1:24" x14ac:dyDescent="0.25">
      <c r="A68" s="166" t="s">
        <v>406</v>
      </c>
      <c r="B68" s="167"/>
      <c r="C68" s="167"/>
      <c r="D68" s="167"/>
      <c r="E68" s="167"/>
      <c r="F68" s="167"/>
      <c r="G68" s="167"/>
      <c r="H68" s="167"/>
      <c r="I68" s="167"/>
      <c r="J68" s="167">
        <v>19.8</v>
      </c>
      <c r="K68" s="167">
        <v>19.8</v>
      </c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86">
        <f>COUNT(B68:V68)</f>
        <v>2</v>
      </c>
      <c r="X68">
        <v>19.8</v>
      </c>
    </row>
    <row r="69" spans="1:24" x14ac:dyDescent="0.25">
      <c r="A69" s="166" t="s">
        <v>429</v>
      </c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>
        <v>17.100000000000001</v>
      </c>
      <c r="N69" s="167"/>
      <c r="O69" s="167"/>
      <c r="P69" s="167"/>
      <c r="Q69" s="167"/>
      <c r="R69" s="167"/>
      <c r="S69" s="167"/>
      <c r="T69" s="167"/>
      <c r="U69" s="167"/>
      <c r="V69" s="167"/>
      <c r="W69" s="186">
        <f>COUNT(B69:V69)</f>
        <v>1</v>
      </c>
      <c r="X69">
        <v>17.100000000000001</v>
      </c>
    </row>
    <row r="70" spans="1:24" x14ac:dyDescent="0.25">
      <c r="A70" s="166" t="s">
        <v>428</v>
      </c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>
        <v>23.7</v>
      </c>
      <c r="N70" s="167"/>
      <c r="O70" s="167"/>
      <c r="P70" s="167"/>
      <c r="Q70" s="167"/>
      <c r="R70" s="167"/>
      <c r="S70" s="167"/>
      <c r="T70" s="167"/>
      <c r="U70" s="167"/>
      <c r="V70" s="167"/>
      <c r="W70" s="186">
        <f>COUNT(B70:V70)</f>
        <v>1</v>
      </c>
      <c r="X70">
        <v>23.7</v>
      </c>
    </row>
    <row r="71" spans="1:24" x14ac:dyDescent="0.25">
      <c r="A71" s="166" t="s">
        <v>418</v>
      </c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>
        <v>18.3</v>
      </c>
      <c r="M71" s="192">
        <v>16.399999999999999</v>
      </c>
      <c r="N71" s="167"/>
      <c r="O71" s="167"/>
      <c r="P71" s="167"/>
      <c r="Q71" s="167"/>
      <c r="R71" s="167"/>
      <c r="S71" s="167"/>
      <c r="T71" s="167"/>
      <c r="U71" s="167"/>
      <c r="V71" s="167"/>
      <c r="W71" s="186">
        <f>COUNT(B71:V71)</f>
        <v>2</v>
      </c>
      <c r="X71">
        <v>18.3</v>
      </c>
    </row>
    <row r="72" spans="1:24" x14ac:dyDescent="0.25">
      <c r="A72" s="166" t="s">
        <v>309</v>
      </c>
      <c r="B72" s="167"/>
      <c r="C72" s="167"/>
      <c r="D72" s="167"/>
      <c r="E72" s="167">
        <v>25.1</v>
      </c>
      <c r="F72" s="167"/>
      <c r="G72" s="167"/>
      <c r="H72" s="167"/>
      <c r="I72" s="167"/>
      <c r="J72" s="167">
        <v>25.1</v>
      </c>
      <c r="K72" s="167"/>
      <c r="L72" s="167"/>
      <c r="M72" s="167"/>
      <c r="N72" s="193">
        <v>25.8</v>
      </c>
      <c r="O72" s="167"/>
      <c r="P72" s="167"/>
      <c r="Q72" s="167"/>
      <c r="R72" s="167"/>
      <c r="S72" s="167"/>
      <c r="T72" s="167"/>
      <c r="U72" s="167"/>
      <c r="V72" s="167"/>
      <c r="W72" s="186">
        <f>COUNT(B72:V72)</f>
        <v>3</v>
      </c>
      <c r="X72">
        <v>25.1</v>
      </c>
    </row>
    <row r="73" spans="1:24" x14ac:dyDescent="0.25">
      <c r="A73" s="166" t="s">
        <v>299</v>
      </c>
      <c r="B73" s="167"/>
      <c r="C73" s="167"/>
      <c r="D73" s="167"/>
      <c r="E73" s="167">
        <v>25.8</v>
      </c>
      <c r="F73" s="167">
        <v>25.8</v>
      </c>
      <c r="G73" s="167">
        <v>25.8</v>
      </c>
      <c r="H73" s="167">
        <v>25.8</v>
      </c>
      <c r="I73" s="167">
        <v>25.8</v>
      </c>
      <c r="J73" s="167"/>
      <c r="K73" s="193">
        <v>26.5</v>
      </c>
      <c r="L73" s="193">
        <v>26.5</v>
      </c>
      <c r="M73" s="167"/>
      <c r="N73" s="167"/>
      <c r="O73" s="192">
        <v>25.7</v>
      </c>
      <c r="P73" s="167"/>
      <c r="Q73" s="193">
        <v>26.7</v>
      </c>
      <c r="R73" s="193">
        <v>27.7</v>
      </c>
      <c r="S73" s="193">
        <v>27.7</v>
      </c>
      <c r="T73" s="167"/>
      <c r="U73" s="167"/>
      <c r="V73" s="167"/>
      <c r="W73" s="186">
        <f>COUNT(B73:V73)</f>
        <v>11</v>
      </c>
      <c r="X73">
        <v>25.8</v>
      </c>
    </row>
    <row r="74" spans="1:24" x14ac:dyDescent="0.25">
      <c r="A74" s="166" t="s">
        <v>304</v>
      </c>
      <c r="B74" s="167"/>
      <c r="C74" s="167"/>
      <c r="D74" s="167"/>
      <c r="E74" s="167">
        <v>22</v>
      </c>
      <c r="F74" s="167">
        <v>22</v>
      </c>
      <c r="G74" s="192">
        <v>21.7</v>
      </c>
      <c r="H74" s="192">
        <v>21.2</v>
      </c>
      <c r="I74" s="192">
        <v>21.2</v>
      </c>
      <c r="J74" s="192">
        <v>21.2</v>
      </c>
      <c r="K74" s="192">
        <v>21.2</v>
      </c>
      <c r="L74" s="192">
        <v>21.2</v>
      </c>
      <c r="M74" s="192">
        <v>21.2</v>
      </c>
      <c r="N74" s="192">
        <v>20.7</v>
      </c>
      <c r="O74" s="192">
        <v>21</v>
      </c>
      <c r="P74" s="192">
        <v>21.1</v>
      </c>
      <c r="Q74" s="167"/>
      <c r="R74" s="192">
        <v>20.8</v>
      </c>
      <c r="S74" s="192">
        <v>20.8</v>
      </c>
      <c r="T74" s="167"/>
      <c r="U74" s="167"/>
      <c r="V74" s="167"/>
      <c r="W74" s="186">
        <f>COUNT(B74:V74)</f>
        <v>14</v>
      </c>
      <c r="X74">
        <v>22</v>
      </c>
    </row>
    <row r="75" spans="1:24" x14ac:dyDescent="0.25">
      <c r="A75" s="166" t="s">
        <v>162</v>
      </c>
      <c r="B75" s="167"/>
      <c r="C75" s="167">
        <v>21.8</v>
      </c>
      <c r="D75" s="167">
        <v>21.8</v>
      </c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86">
        <f>COUNT(B75:V75)</f>
        <v>2</v>
      </c>
      <c r="X75">
        <v>21.8</v>
      </c>
    </row>
    <row r="76" spans="1:24" x14ac:dyDescent="0.25">
      <c r="A76" s="166" t="s">
        <v>386</v>
      </c>
      <c r="B76" s="167"/>
      <c r="C76" s="167"/>
      <c r="D76" s="167"/>
      <c r="E76" s="167"/>
      <c r="F76" s="167"/>
      <c r="G76" s="167"/>
      <c r="H76" s="167"/>
      <c r="I76" s="167">
        <v>9.6999999999999993</v>
      </c>
      <c r="J76" s="192">
        <v>9.3000000000000007</v>
      </c>
      <c r="K76" s="192">
        <v>9.3000000000000007</v>
      </c>
      <c r="L76" s="192">
        <v>9.3000000000000007</v>
      </c>
      <c r="M76" s="192">
        <v>8.8000000000000007</v>
      </c>
      <c r="N76" s="192">
        <v>8.8000000000000007</v>
      </c>
      <c r="O76" s="192">
        <v>8.4</v>
      </c>
      <c r="P76" s="167"/>
      <c r="Q76" s="192">
        <v>8.9</v>
      </c>
      <c r="R76" s="192">
        <v>9.1999999999999993</v>
      </c>
      <c r="S76" s="192">
        <v>9.1999999999999993</v>
      </c>
      <c r="T76" s="167"/>
      <c r="U76" s="167"/>
      <c r="V76" s="167"/>
      <c r="W76" s="186">
        <f>COUNT(B76:V76)</f>
        <v>10</v>
      </c>
      <c r="X76">
        <v>9.6999999999999993</v>
      </c>
    </row>
    <row r="77" spans="1:24" x14ac:dyDescent="0.25">
      <c r="A77" s="166" t="s">
        <v>318</v>
      </c>
      <c r="B77" s="167"/>
      <c r="C77" s="167"/>
      <c r="D77" s="167"/>
      <c r="E77" s="167">
        <v>24.2</v>
      </c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86">
        <f>COUNT(B77:V77)</f>
        <v>1</v>
      </c>
      <c r="X77">
        <v>24.2</v>
      </c>
    </row>
    <row r="78" spans="1:24" x14ac:dyDescent="0.25">
      <c r="A78" s="166" t="s">
        <v>166</v>
      </c>
      <c r="B78" s="167"/>
      <c r="C78" s="167">
        <v>22.3</v>
      </c>
      <c r="D78" s="167"/>
      <c r="E78" s="167"/>
      <c r="F78" s="192">
        <v>22.2</v>
      </c>
      <c r="G78" s="167"/>
      <c r="H78" s="192">
        <v>22.2</v>
      </c>
      <c r="I78" s="167"/>
      <c r="J78" s="192">
        <v>22.2</v>
      </c>
      <c r="K78" s="192">
        <v>21.9</v>
      </c>
      <c r="L78" s="167"/>
      <c r="M78" s="167"/>
      <c r="N78" s="192">
        <v>21.9</v>
      </c>
      <c r="O78" s="167"/>
      <c r="P78" s="167"/>
      <c r="Q78" s="192">
        <v>21.9</v>
      </c>
      <c r="R78" s="192">
        <v>21.9</v>
      </c>
      <c r="S78" s="192">
        <v>21.9</v>
      </c>
      <c r="T78" s="167"/>
      <c r="U78" s="167"/>
      <c r="V78" s="167"/>
      <c r="W78" s="186">
        <f>COUNT(B78:V78)</f>
        <v>9</v>
      </c>
      <c r="X78">
        <v>22.3</v>
      </c>
    </row>
    <row r="79" spans="1:24" x14ac:dyDescent="0.25">
      <c r="A79" s="166" t="s">
        <v>327</v>
      </c>
      <c r="B79" s="167"/>
      <c r="C79" s="167"/>
      <c r="D79" s="167"/>
      <c r="E79" s="167"/>
      <c r="F79" s="167">
        <v>21.9</v>
      </c>
      <c r="G79" s="167"/>
      <c r="H79" s="193">
        <v>22.1</v>
      </c>
      <c r="I79" s="193">
        <v>22.1</v>
      </c>
      <c r="J79" s="167"/>
      <c r="K79" s="193">
        <v>22.6</v>
      </c>
      <c r="L79" s="167"/>
      <c r="M79" s="167"/>
      <c r="N79" s="167"/>
      <c r="O79" s="193">
        <v>23.9</v>
      </c>
      <c r="P79" s="167"/>
      <c r="Q79" s="193">
        <v>23.2</v>
      </c>
      <c r="R79" s="192">
        <v>21.6</v>
      </c>
      <c r="S79" s="167"/>
      <c r="T79" s="167"/>
      <c r="U79" s="167"/>
      <c r="V79" s="167"/>
      <c r="W79" s="186">
        <f>COUNT(B79:V79)</f>
        <v>7</v>
      </c>
      <c r="X79">
        <v>21.9</v>
      </c>
    </row>
    <row r="80" spans="1:24" x14ac:dyDescent="0.25">
      <c r="A80" s="166" t="s">
        <v>123</v>
      </c>
      <c r="B80" s="167"/>
      <c r="C80" s="167">
        <v>17.100000000000001</v>
      </c>
      <c r="D80" s="167"/>
      <c r="E80" s="193">
        <v>18.3</v>
      </c>
      <c r="F80" s="193">
        <v>18.3</v>
      </c>
      <c r="G80" s="193">
        <v>18.100000000000001</v>
      </c>
      <c r="H80" s="167"/>
      <c r="I80" s="193">
        <v>18.100000000000001</v>
      </c>
      <c r="J80" s="193">
        <v>18.399999999999999</v>
      </c>
      <c r="K80" s="193">
        <v>18.7</v>
      </c>
      <c r="L80" s="193">
        <v>18.7</v>
      </c>
      <c r="M80" s="193">
        <v>19.7</v>
      </c>
      <c r="N80" s="167"/>
      <c r="O80" s="193">
        <v>19.7</v>
      </c>
      <c r="P80" s="167"/>
      <c r="Q80" s="193">
        <v>19.399999999999999</v>
      </c>
      <c r="R80" s="167"/>
      <c r="S80" s="193">
        <v>19.399999999999999</v>
      </c>
      <c r="T80" s="167"/>
      <c r="U80" s="167"/>
      <c r="V80" s="167"/>
      <c r="W80" s="186">
        <f>COUNT(B80:V80)</f>
        <v>12</v>
      </c>
      <c r="X80">
        <v>17.100000000000001</v>
      </c>
    </row>
    <row r="81" spans="1:24" x14ac:dyDescent="0.25">
      <c r="A81" s="166" t="s">
        <v>209</v>
      </c>
      <c r="B81" s="167"/>
      <c r="C81" s="167">
        <v>16.5</v>
      </c>
      <c r="D81" s="167"/>
      <c r="E81" s="167"/>
      <c r="F81" s="167"/>
      <c r="G81" s="167"/>
      <c r="H81" s="193">
        <v>16.7</v>
      </c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86">
        <f>COUNT(B81:V81)</f>
        <v>2</v>
      </c>
      <c r="X81">
        <v>16.5</v>
      </c>
    </row>
    <row r="82" spans="1:24" x14ac:dyDescent="0.25">
      <c r="A82" s="166" t="s">
        <v>274</v>
      </c>
      <c r="B82" s="167"/>
      <c r="C82" s="167"/>
      <c r="D82" s="167">
        <v>17.5</v>
      </c>
      <c r="E82" s="167">
        <v>17.5</v>
      </c>
      <c r="F82" s="167"/>
      <c r="G82" s="167"/>
      <c r="H82" s="193">
        <v>18.399999999999999</v>
      </c>
      <c r="I82" s="167"/>
      <c r="J82" s="193">
        <v>18.399999999999999</v>
      </c>
      <c r="K82" s="193">
        <v>18.399999999999999</v>
      </c>
      <c r="L82" s="193">
        <v>18.399999999999999</v>
      </c>
      <c r="M82" s="193">
        <v>18.5</v>
      </c>
      <c r="N82" s="167"/>
      <c r="O82" s="193">
        <v>18.2</v>
      </c>
      <c r="P82" s="167"/>
      <c r="Q82" s="193">
        <v>17.600000000000001</v>
      </c>
      <c r="R82" s="193">
        <v>17.600000000000001</v>
      </c>
      <c r="S82" s="193">
        <v>17.600000000000001</v>
      </c>
      <c r="T82" s="167"/>
      <c r="U82" s="167"/>
      <c r="V82" s="167"/>
      <c r="W82" s="186">
        <f>COUNT(B82:V82)</f>
        <v>11</v>
      </c>
      <c r="X82">
        <v>17.5</v>
      </c>
    </row>
    <row r="83" spans="1:24" x14ac:dyDescent="0.25">
      <c r="A83" s="166" t="s">
        <v>441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>
        <v>23.8</v>
      </c>
      <c r="S83" s="167">
        <v>23.8</v>
      </c>
      <c r="T83" s="167"/>
      <c r="U83" s="167"/>
      <c r="V83" s="167"/>
      <c r="W83" s="186">
        <f>COUNT(B83:V83)</f>
        <v>2</v>
      </c>
      <c r="X83">
        <v>23.8</v>
      </c>
    </row>
    <row r="84" spans="1:24" x14ac:dyDescent="0.25">
      <c r="A84" s="166" t="s">
        <v>241</v>
      </c>
      <c r="B84" s="167"/>
      <c r="C84" s="167">
        <v>31.1</v>
      </c>
      <c r="D84" s="193">
        <v>31.2</v>
      </c>
      <c r="E84" s="167"/>
      <c r="F84" s="167"/>
      <c r="G84" s="167"/>
      <c r="H84" s="193">
        <v>31.5</v>
      </c>
      <c r="I84" s="193">
        <v>31.5</v>
      </c>
      <c r="J84" s="167"/>
      <c r="K84" s="167"/>
      <c r="L84" s="167"/>
      <c r="M84" s="167"/>
      <c r="N84" s="192">
        <v>30.5</v>
      </c>
      <c r="O84" s="167"/>
      <c r="P84" s="167"/>
      <c r="Q84" s="167"/>
      <c r="R84" s="167"/>
      <c r="S84" s="167"/>
      <c r="T84" s="167"/>
      <c r="U84" s="167"/>
      <c r="V84" s="167"/>
      <c r="W84" s="186">
        <f>COUNT(B84:V84)</f>
        <v>5</v>
      </c>
      <c r="X84">
        <v>31.1</v>
      </c>
    </row>
    <row r="85" spans="1:24" x14ac:dyDescent="0.25">
      <c r="A85" s="166" t="s">
        <v>319</v>
      </c>
      <c r="B85" s="167"/>
      <c r="C85" s="167"/>
      <c r="D85" s="167"/>
      <c r="E85" s="167">
        <v>22.8</v>
      </c>
      <c r="F85" s="167"/>
      <c r="G85" s="167">
        <v>22.8</v>
      </c>
      <c r="H85" s="167"/>
      <c r="I85" s="193">
        <v>23.3</v>
      </c>
      <c r="J85" s="193">
        <v>23.3</v>
      </c>
      <c r="K85" s="167"/>
      <c r="L85" s="167"/>
      <c r="M85" s="167"/>
      <c r="N85" s="193">
        <v>23.5</v>
      </c>
      <c r="O85" s="167"/>
      <c r="P85" s="193">
        <v>23.8</v>
      </c>
      <c r="Q85" s="167"/>
      <c r="R85" s="167"/>
      <c r="S85" s="167"/>
      <c r="T85" s="167"/>
      <c r="U85" s="167"/>
      <c r="V85" s="167"/>
      <c r="W85" s="186">
        <f>COUNT(B85:V85)</f>
        <v>6</v>
      </c>
      <c r="X85">
        <v>22.8</v>
      </c>
    </row>
    <row r="86" spans="1:24" x14ac:dyDescent="0.25">
      <c r="A86" s="166" t="s">
        <v>392</v>
      </c>
      <c r="B86" s="167"/>
      <c r="C86" s="167"/>
      <c r="D86" s="167"/>
      <c r="E86" s="167"/>
      <c r="F86" s="167"/>
      <c r="G86" s="167"/>
      <c r="H86" s="167"/>
      <c r="I86" s="167">
        <v>24</v>
      </c>
      <c r="J86" s="167"/>
      <c r="K86" s="167"/>
      <c r="L86" s="167"/>
      <c r="M86" s="167">
        <v>24</v>
      </c>
      <c r="N86" s="167"/>
      <c r="O86" s="193">
        <v>24.4</v>
      </c>
      <c r="P86" s="167"/>
      <c r="Q86" s="167"/>
      <c r="R86" s="167"/>
      <c r="S86" s="167"/>
      <c r="T86" s="167"/>
      <c r="U86" s="167"/>
      <c r="V86" s="167"/>
      <c r="W86" s="186">
        <f>COUNT(B86:V86)</f>
        <v>3</v>
      </c>
      <c r="X86">
        <v>24</v>
      </c>
    </row>
    <row r="87" spans="1:24" x14ac:dyDescent="0.25">
      <c r="A87" s="166" t="s">
        <v>121</v>
      </c>
      <c r="B87" s="167"/>
      <c r="C87" s="167">
        <v>15.1</v>
      </c>
      <c r="D87" s="167">
        <v>15.1</v>
      </c>
      <c r="E87" s="193">
        <v>15.4</v>
      </c>
      <c r="F87" s="193">
        <v>15.4</v>
      </c>
      <c r="G87" s="193">
        <v>15.3</v>
      </c>
      <c r="H87" s="193">
        <v>15.3</v>
      </c>
      <c r="I87" s="193">
        <v>15.3</v>
      </c>
      <c r="J87" s="193">
        <v>16.5</v>
      </c>
      <c r="K87" s="193">
        <v>16.5</v>
      </c>
      <c r="L87" s="193">
        <v>17</v>
      </c>
      <c r="M87" s="167"/>
      <c r="N87" s="193">
        <v>16.899999999999999</v>
      </c>
      <c r="O87" s="193">
        <v>16.899999999999999</v>
      </c>
      <c r="P87" s="193">
        <v>17</v>
      </c>
      <c r="Q87" s="167"/>
      <c r="R87" s="193">
        <v>17</v>
      </c>
      <c r="S87" s="193">
        <v>17</v>
      </c>
      <c r="T87" s="167"/>
      <c r="U87" s="167"/>
      <c r="V87" s="167"/>
      <c r="W87" s="186">
        <f>COUNT(B87:V87)</f>
        <v>15</v>
      </c>
      <c r="X87">
        <v>15.1</v>
      </c>
    </row>
    <row r="88" spans="1:24" x14ac:dyDescent="0.25">
      <c r="A88" s="166" t="s">
        <v>115</v>
      </c>
      <c r="B88" s="167"/>
      <c r="C88" s="167">
        <v>21.4</v>
      </c>
      <c r="D88" s="167"/>
      <c r="E88" s="167"/>
      <c r="F88" s="192">
        <v>21</v>
      </c>
      <c r="G88" s="192">
        <v>21</v>
      </c>
      <c r="H88" s="192">
        <v>20.9</v>
      </c>
      <c r="I88" s="192">
        <v>20.9</v>
      </c>
      <c r="J88" s="192">
        <v>20.9</v>
      </c>
      <c r="K88" s="192">
        <v>21.2</v>
      </c>
      <c r="L88" s="192">
        <v>21.2</v>
      </c>
      <c r="M88" s="192">
        <v>21.1</v>
      </c>
      <c r="N88" s="192">
        <v>21.3</v>
      </c>
      <c r="O88" s="193">
        <v>21.7</v>
      </c>
      <c r="P88" s="193">
        <v>22.1</v>
      </c>
      <c r="Q88" s="193">
        <v>22.5</v>
      </c>
      <c r="R88" s="193">
        <v>23.1</v>
      </c>
      <c r="S88" s="193">
        <v>23.1</v>
      </c>
      <c r="T88" s="167"/>
      <c r="U88" s="167"/>
      <c r="V88" s="167"/>
      <c r="W88" s="186">
        <f>COUNT(B88:V88)</f>
        <v>15</v>
      </c>
      <c r="X88">
        <v>21.4</v>
      </c>
    </row>
    <row r="89" spans="1:24" x14ac:dyDescent="0.25">
      <c r="A89" s="166" t="s">
        <v>197</v>
      </c>
      <c r="B89" s="167"/>
      <c r="C89" s="167">
        <v>22.9</v>
      </c>
      <c r="D89" s="167"/>
      <c r="E89" s="167"/>
      <c r="F89" s="193">
        <v>23</v>
      </c>
      <c r="G89" s="193">
        <v>23.1</v>
      </c>
      <c r="H89" s="193">
        <v>23.4</v>
      </c>
      <c r="I89" s="193">
        <v>23.4</v>
      </c>
      <c r="J89" s="193">
        <v>23.4</v>
      </c>
      <c r="K89" s="193">
        <v>23.6</v>
      </c>
      <c r="L89" s="193">
        <v>23.6</v>
      </c>
      <c r="M89" s="193">
        <v>23.2</v>
      </c>
      <c r="N89" s="193">
        <v>23.2</v>
      </c>
      <c r="O89" s="193">
        <v>23.3</v>
      </c>
      <c r="P89" s="167"/>
      <c r="Q89" s="193">
        <v>23</v>
      </c>
      <c r="R89" s="193">
        <v>23</v>
      </c>
      <c r="S89" s="193">
        <v>23</v>
      </c>
      <c r="T89" s="167"/>
      <c r="U89" s="167"/>
      <c r="V89" s="167"/>
      <c r="W89" s="186">
        <f>COUNT(B89:V89)</f>
        <v>14</v>
      </c>
      <c r="X89">
        <v>22.9</v>
      </c>
    </row>
    <row r="90" spans="1:24" x14ac:dyDescent="0.25">
      <c r="A90" s="166" t="s">
        <v>442</v>
      </c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>
        <v>25.9</v>
      </c>
      <c r="S90" s="167"/>
      <c r="T90" s="167"/>
      <c r="U90" s="167"/>
      <c r="V90" s="167"/>
      <c r="W90" s="186">
        <f>COUNT(B90:V90)</f>
        <v>1</v>
      </c>
      <c r="X90">
        <v>25.9</v>
      </c>
    </row>
    <row r="91" spans="1:24" x14ac:dyDescent="0.25">
      <c r="A91" s="166" t="s">
        <v>401</v>
      </c>
      <c r="B91" s="167"/>
      <c r="C91" s="167"/>
      <c r="D91" s="167"/>
      <c r="E91" s="167"/>
      <c r="F91" s="167"/>
      <c r="G91" s="167"/>
      <c r="H91" s="167"/>
      <c r="I91" s="167"/>
      <c r="J91" s="167">
        <v>26.3</v>
      </c>
      <c r="K91" s="167"/>
      <c r="L91" s="193">
        <v>26.8</v>
      </c>
      <c r="M91" s="167"/>
      <c r="N91" s="167">
        <v>26.3</v>
      </c>
      <c r="O91" s="167"/>
      <c r="P91" s="167"/>
      <c r="Q91" s="167"/>
      <c r="R91" s="167"/>
      <c r="S91" s="193">
        <v>26.6</v>
      </c>
      <c r="T91" s="167"/>
      <c r="U91" s="167"/>
      <c r="V91" s="167"/>
      <c r="W91" s="186">
        <f>COUNT(B91:V91)</f>
        <v>4</v>
      </c>
      <c r="X91">
        <v>26.3</v>
      </c>
    </row>
    <row r="92" spans="1:24" x14ac:dyDescent="0.25">
      <c r="A92" s="166" t="s">
        <v>371</v>
      </c>
      <c r="B92" s="167"/>
      <c r="C92" s="167"/>
      <c r="D92" s="167"/>
      <c r="E92" s="167"/>
      <c r="F92" s="167"/>
      <c r="G92" s="167"/>
      <c r="H92" s="167">
        <v>15.6</v>
      </c>
      <c r="I92" s="167"/>
      <c r="J92" s="167"/>
      <c r="K92" s="167">
        <v>15.6</v>
      </c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86">
        <f>COUNT(B92:V92)</f>
        <v>2</v>
      </c>
      <c r="X92">
        <v>15.6</v>
      </c>
    </row>
    <row r="93" spans="1:24" x14ac:dyDescent="0.25">
      <c r="A93" s="166" t="s">
        <v>444</v>
      </c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>
        <v>24.1</v>
      </c>
      <c r="S93" s="167">
        <v>24.1</v>
      </c>
      <c r="T93" s="167"/>
      <c r="U93" s="167"/>
      <c r="V93" s="167"/>
      <c r="W93" s="186">
        <f>COUNT(B93:V93)</f>
        <v>2</v>
      </c>
      <c r="X93">
        <v>24.1</v>
      </c>
    </row>
    <row r="94" spans="1:24" x14ac:dyDescent="0.25">
      <c r="A94" s="166" t="s">
        <v>415</v>
      </c>
      <c r="B94" s="167"/>
      <c r="C94" s="167"/>
      <c r="D94" s="167"/>
      <c r="E94" s="167"/>
      <c r="F94" s="167"/>
      <c r="G94" s="167"/>
      <c r="H94" s="167"/>
      <c r="I94" s="167"/>
      <c r="J94" s="167"/>
      <c r="K94" s="167">
        <v>30.2</v>
      </c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86">
        <f>COUNT(B94:V94)</f>
        <v>1</v>
      </c>
      <c r="X94">
        <v>30.2</v>
      </c>
    </row>
    <row r="95" spans="1:24" x14ac:dyDescent="0.25">
      <c r="A95" s="166" t="s">
        <v>290</v>
      </c>
      <c r="B95" s="167"/>
      <c r="C95" s="167"/>
      <c r="D95" s="167">
        <v>27</v>
      </c>
      <c r="E95" s="193">
        <v>28.4</v>
      </c>
      <c r="F95" s="167"/>
      <c r="G95" s="193">
        <v>28.4</v>
      </c>
      <c r="H95" s="167"/>
      <c r="I95" s="167"/>
      <c r="J95" s="193">
        <v>28.4</v>
      </c>
      <c r="K95" s="167"/>
      <c r="L95" s="167"/>
      <c r="M95" s="167"/>
      <c r="N95" s="193">
        <v>28.4</v>
      </c>
      <c r="O95" s="167"/>
      <c r="P95" s="167"/>
      <c r="Q95" s="167"/>
      <c r="R95" s="167"/>
      <c r="S95" s="167"/>
      <c r="T95" s="167"/>
      <c r="U95" s="167"/>
      <c r="V95" s="167"/>
      <c r="W95" s="186">
        <f>COUNT(B95:V95)</f>
        <v>5</v>
      </c>
      <c r="X95">
        <v>27</v>
      </c>
    </row>
    <row r="96" spans="1:24" x14ac:dyDescent="0.25">
      <c r="A96" s="166" t="s">
        <v>176</v>
      </c>
      <c r="B96" s="167"/>
      <c r="C96" s="167">
        <v>28.8</v>
      </c>
      <c r="D96" s="167"/>
      <c r="E96" s="193">
        <v>29.1</v>
      </c>
      <c r="F96" s="167"/>
      <c r="G96" s="193">
        <v>29.1</v>
      </c>
      <c r="H96" s="167"/>
      <c r="I96" s="167"/>
      <c r="J96" s="167"/>
      <c r="K96" s="167"/>
      <c r="L96" s="167"/>
      <c r="M96" s="167"/>
      <c r="N96" s="192">
        <v>28.6</v>
      </c>
      <c r="O96" s="167"/>
      <c r="P96" s="167"/>
      <c r="Q96" s="192">
        <v>28.6</v>
      </c>
      <c r="R96" s="167"/>
      <c r="S96" s="192">
        <v>28.6</v>
      </c>
      <c r="T96" s="167"/>
      <c r="U96" s="167"/>
      <c r="V96" s="167"/>
      <c r="W96" s="186">
        <f>COUNT(B96:V96)</f>
        <v>6</v>
      </c>
      <c r="X96">
        <v>28.8</v>
      </c>
    </row>
    <row r="97" spans="1:24" x14ac:dyDescent="0.25">
      <c r="A97" s="166" t="s">
        <v>320</v>
      </c>
      <c r="B97" s="167"/>
      <c r="C97" s="167"/>
      <c r="D97" s="167"/>
      <c r="E97" s="167">
        <v>20.7</v>
      </c>
      <c r="F97" s="167"/>
      <c r="G97" s="167">
        <v>20.7</v>
      </c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86">
        <f>COUNT(B97:V97)</f>
        <v>2</v>
      </c>
      <c r="X97">
        <v>20.7</v>
      </c>
    </row>
    <row r="98" spans="1:24" x14ac:dyDescent="0.25">
      <c r="A98" s="166" t="s">
        <v>130</v>
      </c>
      <c r="B98" s="167"/>
      <c r="C98" s="167">
        <v>17.600000000000001</v>
      </c>
      <c r="D98" s="167"/>
      <c r="E98" s="167"/>
      <c r="F98" s="167"/>
      <c r="G98" s="167"/>
      <c r="H98" s="167"/>
      <c r="I98" s="193">
        <v>18</v>
      </c>
      <c r="J98" s="193">
        <v>18.100000000000001</v>
      </c>
      <c r="K98" s="167"/>
      <c r="L98" s="167"/>
      <c r="M98" s="167"/>
      <c r="N98" s="167"/>
      <c r="O98" s="167"/>
      <c r="P98" s="167"/>
      <c r="Q98" s="167"/>
      <c r="R98" s="167"/>
      <c r="S98" s="192">
        <v>17.100000000000001</v>
      </c>
      <c r="T98" s="167"/>
      <c r="U98" s="167"/>
      <c r="V98" s="167"/>
      <c r="W98" s="186">
        <f>COUNT(B98:V98)</f>
        <v>4</v>
      </c>
      <c r="X98">
        <v>17.600000000000001</v>
      </c>
    </row>
    <row r="99" spans="1:24" x14ac:dyDescent="0.25">
      <c r="A99" s="166" t="s">
        <v>223</v>
      </c>
      <c r="B99" s="167"/>
      <c r="C99" s="167">
        <v>26.2</v>
      </c>
      <c r="D99" s="167"/>
      <c r="E99" s="167"/>
      <c r="F99" s="193">
        <v>27.1</v>
      </c>
      <c r="G99" s="193">
        <v>27.4</v>
      </c>
      <c r="H99" s="193">
        <v>27.4</v>
      </c>
      <c r="I99" s="193">
        <v>27.4</v>
      </c>
      <c r="J99" s="193">
        <v>27.3</v>
      </c>
      <c r="K99" s="193">
        <v>27.3</v>
      </c>
      <c r="L99" s="193">
        <v>27.3</v>
      </c>
      <c r="M99" s="193">
        <v>28.1</v>
      </c>
      <c r="N99" s="193">
        <v>28.4</v>
      </c>
      <c r="O99" s="193">
        <v>28.5</v>
      </c>
      <c r="P99" s="167"/>
      <c r="Q99" s="193">
        <v>28.8</v>
      </c>
      <c r="R99" s="193">
        <v>28.8</v>
      </c>
      <c r="S99" s="193">
        <v>28.8</v>
      </c>
      <c r="T99" s="167"/>
      <c r="U99" s="167"/>
      <c r="V99" s="167"/>
      <c r="W99" s="186">
        <f>COUNT(B99:V99)</f>
        <v>14</v>
      </c>
      <c r="X99">
        <v>26.2</v>
      </c>
    </row>
    <row r="100" spans="1:24" x14ac:dyDescent="0.25">
      <c r="A100" s="166" t="s">
        <v>252</v>
      </c>
      <c r="B100" s="167"/>
      <c r="C100" s="167">
        <v>21.1</v>
      </c>
      <c r="D100" s="167"/>
      <c r="E100" s="167"/>
      <c r="F100" s="167"/>
      <c r="G100" s="193">
        <v>21.3</v>
      </c>
      <c r="H100" s="193">
        <v>21.2</v>
      </c>
      <c r="I100" s="193">
        <v>21.2</v>
      </c>
      <c r="J100" s="167"/>
      <c r="K100" s="192">
        <v>20.5</v>
      </c>
      <c r="L100" s="192">
        <v>20.5</v>
      </c>
      <c r="M100" s="192">
        <v>20.399999999999999</v>
      </c>
      <c r="N100" s="192">
        <v>20.399999999999999</v>
      </c>
      <c r="O100" s="192">
        <v>20.8</v>
      </c>
      <c r="P100" s="167"/>
      <c r="Q100" s="192">
        <v>20.7</v>
      </c>
      <c r="R100" s="192">
        <v>20.7</v>
      </c>
      <c r="S100" s="167"/>
      <c r="T100" s="167"/>
      <c r="U100" s="167"/>
      <c r="V100" s="167"/>
      <c r="W100" s="186">
        <f>COUNT(B100:V100)</f>
        <v>11</v>
      </c>
      <c r="X100">
        <v>21.1</v>
      </c>
    </row>
    <row r="101" spans="1:24" x14ac:dyDescent="0.25">
      <c r="A101" s="166" t="s">
        <v>171</v>
      </c>
      <c r="B101" s="167"/>
      <c r="C101" s="167">
        <v>37.299999999999997</v>
      </c>
      <c r="D101" s="167"/>
      <c r="E101" s="167"/>
      <c r="F101" s="193">
        <v>37.4</v>
      </c>
      <c r="G101" s="167"/>
      <c r="H101" s="167"/>
      <c r="I101" s="192">
        <v>37.200000000000003</v>
      </c>
      <c r="J101" s="192">
        <v>37.200000000000003</v>
      </c>
      <c r="K101" s="167"/>
      <c r="L101" s="167"/>
      <c r="M101" s="192">
        <v>37.200000000000003</v>
      </c>
      <c r="N101" s="167"/>
      <c r="O101" s="167"/>
      <c r="P101" s="167"/>
      <c r="Q101" s="167"/>
      <c r="R101" s="167"/>
      <c r="S101" s="192">
        <v>37.200000000000003</v>
      </c>
      <c r="T101" s="167"/>
      <c r="U101" s="167"/>
      <c r="V101" s="167"/>
      <c r="W101" s="186">
        <f>COUNT(B101:V101)</f>
        <v>6</v>
      </c>
      <c r="X101">
        <v>37.299999999999997</v>
      </c>
    </row>
    <row r="102" spans="1:24" x14ac:dyDescent="0.25">
      <c r="A102" s="166" t="s">
        <v>291</v>
      </c>
      <c r="B102" s="167"/>
      <c r="C102" s="167"/>
      <c r="D102" s="167"/>
      <c r="E102" s="167">
        <v>30</v>
      </c>
      <c r="F102" s="167"/>
      <c r="G102" s="167"/>
      <c r="H102" s="167"/>
      <c r="I102" s="167"/>
      <c r="J102" s="167">
        <v>30</v>
      </c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86">
        <f>COUNT(B102:V102)</f>
        <v>2</v>
      </c>
      <c r="X102">
        <v>30</v>
      </c>
    </row>
    <row r="103" spans="1:24" x14ac:dyDescent="0.25">
      <c r="A103" s="166" t="s">
        <v>361</v>
      </c>
      <c r="B103" s="167"/>
      <c r="C103" s="167"/>
      <c r="D103" s="167"/>
      <c r="E103" s="167"/>
      <c r="F103" s="167"/>
      <c r="G103" s="167">
        <v>4.3</v>
      </c>
      <c r="H103" s="167"/>
      <c r="I103" s="167"/>
      <c r="J103" s="167">
        <v>4.3</v>
      </c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86">
        <f>COUNT(B103:V103)</f>
        <v>2</v>
      </c>
      <c r="X103">
        <v>4.3</v>
      </c>
    </row>
    <row r="104" spans="1:24" x14ac:dyDescent="0.25">
      <c r="A104" s="166" t="s">
        <v>407</v>
      </c>
      <c r="B104" s="167"/>
      <c r="C104" s="167"/>
      <c r="D104" s="167"/>
      <c r="E104" s="167"/>
      <c r="F104" s="167"/>
      <c r="G104" s="167"/>
      <c r="H104" s="167"/>
      <c r="I104" s="167"/>
      <c r="J104" s="167">
        <v>31</v>
      </c>
      <c r="K104" s="167"/>
      <c r="L104" s="193">
        <v>32</v>
      </c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86">
        <f>COUNT(B104:V104)</f>
        <v>2</v>
      </c>
      <c r="X104">
        <v>31</v>
      </c>
    </row>
    <row r="105" spans="1:24" x14ac:dyDescent="0.25">
      <c r="A105" s="166" t="s">
        <v>375</v>
      </c>
      <c r="B105" s="167"/>
      <c r="C105" s="167"/>
      <c r="D105" s="167"/>
      <c r="E105" s="167"/>
      <c r="F105" s="167"/>
      <c r="G105" s="167"/>
      <c r="H105" s="167">
        <v>5.9</v>
      </c>
      <c r="I105" s="167"/>
      <c r="J105" s="192">
        <v>5.8</v>
      </c>
      <c r="K105" s="167"/>
      <c r="L105" s="167"/>
      <c r="M105" s="167"/>
      <c r="N105" s="167"/>
      <c r="O105" s="167"/>
      <c r="P105" s="167"/>
      <c r="Q105" s="193">
        <v>6.1</v>
      </c>
      <c r="R105" s="167"/>
      <c r="S105" s="167"/>
      <c r="T105" s="167"/>
      <c r="U105" s="167"/>
      <c r="V105" s="167"/>
      <c r="W105" s="186">
        <f>COUNT(B105:V105)</f>
        <v>3</v>
      </c>
      <c r="X105">
        <v>5.9</v>
      </c>
    </row>
    <row r="106" spans="1:24" x14ac:dyDescent="0.25">
      <c r="A106" s="166" t="s">
        <v>233</v>
      </c>
      <c r="B106" s="167"/>
      <c r="C106" s="167">
        <v>27.9</v>
      </c>
      <c r="D106" s="167">
        <v>27.9</v>
      </c>
      <c r="E106" s="167"/>
      <c r="F106" s="167">
        <v>27.9</v>
      </c>
      <c r="G106" s="192">
        <v>27</v>
      </c>
      <c r="H106" s="167"/>
      <c r="I106" s="192">
        <v>27</v>
      </c>
      <c r="J106" s="192">
        <v>27</v>
      </c>
      <c r="K106" s="167"/>
      <c r="L106" s="167"/>
      <c r="M106" s="167"/>
      <c r="N106" s="167"/>
      <c r="O106" s="167"/>
      <c r="P106" s="167"/>
      <c r="Q106" s="167"/>
      <c r="R106" s="167"/>
      <c r="S106" s="192">
        <v>27</v>
      </c>
      <c r="T106" s="167"/>
      <c r="U106" s="167"/>
      <c r="V106" s="167"/>
      <c r="W106" s="186">
        <f>COUNT(B106:V106)</f>
        <v>7</v>
      </c>
      <c r="X106">
        <v>27.9</v>
      </c>
    </row>
    <row r="107" spans="1:24" x14ac:dyDescent="0.25">
      <c r="A107" s="166" t="s">
        <v>149</v>
      </c>
      <c r="B107" s="167"/>
      <c r="C107" s="167">
        <v>24.6</v>
      </c>
      <c r="D107" s="193">
        <v>24.8</v>
      </c>
      <c r="E107" s="167"/>
      <c r="F107" s="167"/>
      <c r="G107" s="192">
        <v>24.2</v>
      </c>
      <c r="H107" s="192">
        <v>24.1</v>
      </c>
      <c r="I107" s="192">
        <v>24.1</v>
      </c>
      <c r="J107" s="192">
        <v>22.8</v>
      </c>
      <c r="K107" s="192">
        <v>22.2</v>
      </c>
      <c r="L107" s="192">
        <v>22.2</v>
      </c>
      <c r="M107" s="192">
        <v>22.2</v>
      </c>
      <c r="N107" s="192">
        <v>23.2</v>
      </c>
      <c r="O107" s="192">
        <v>22.7</v>
      </c>
      <c r="P107" s="192">
        <v>22.7</v>
      </c>
      <c r="Q107" s="167"/>
      <c r="R107" s="192">
        <v>22.6</v>
      </c>
      <c r="S107" s="192">
        <v>22.6</v>
      </c>
      <c r="T107" s="167"/>
      <c r="U107" s="167"/>
      <c r="V107" s="167"/>
      <c r="W107" s="186">
        <f>COUNT(B107:V107)</f>
        <v>14</v>
      </c>
      <c r="X107">
        <v>24.6</v>
      </c>
    </row>
    <row r="108" spans="1:24" x14ac:dyDescent="0.25">
      <c r="A108" s="166" t="s">
        <v>311</v>
      </c>
      <c r="B108" s="167"/>
      <c r="C108" s="167"/>
      <c r="D108" s="167"/>
      <c r="E108" s="167">
        <v>12.4</v>
      </c>
      <c r="F108" s="192">
        <v>10.8</v>
      </c>
      <c r="G108" s="192">
        <v>10.8</v>
      </c>
      <c r="H108" s="192">
        <v>10.8</v>
      </c>
      <c r="I108" s="192">
        <v>10.6</v>
      </c>
      <c r="J108" s="192">
        <v>10.3</v>
      </c>
      <c r="K108" s="167"/>
      <c r="L108" s="192">
        <v>9.9</v>
      </c>
      <c r="M108" s="192">
        <v>9</v>
      </c>
      <c r="N108" s="192">
        <v>9.6999999999999993</v>
      </c>
      <c r="O108" s="192">
        <v>10.199999999999999</v>
      </c>
      <c r="P108" s="192">
        <v>10.3</v>
      </c>
      <c r="Q108" s="192">
        <v>10.3</v>
      </c>
      <c r="R108" s="192">
        <v>10.6</v>
      </c>
      <c r="S108" s="192">
        <v>10.6</v>
      </c>
      <c r="T108" s="167"/>
      <c r="U108" s="167"/>
      <c r="V108" s="167"/>
      <c r="W108" s="186">
        <f>COUNT(B108:V108)</f>
        <v>14</v>
      </c>
      <c r="X108">
        <v>12.4</v>
      </c>
    </row>
    <row r="109" spans="1:24" x14ac:dyDescent="0.25">
      <c r="A109" s="166" t="s">
        <v>215</v>
      </c>
      <c r="B109" s="167"/>
      <c r="C109" s="167">
        <v>38.299999999999997</v>
      </c>
      <c r="D109" s="167"/>
      <c r="E109" s="193">
        <v>39.6</v>
      </c>
      <c r="F109" s="193">
        <v>39.6</v>
      </c>
      <c r="G109" s="193">
        <v>39.6</v>
      </c>
      <c r="H109" s="193">
        <v>39.299999999999997</v>
      </c>
      <c r="I109" s="193">
        <v>39.299999999999997</v>
      </c>
      <c r="J109" s="193">
        <v>39.299999999999997</v>
      </c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86">
        <f>COUNT(B109:V109)</f>
        <v>7</v>
      </c>
      <c r="X109">
        <v>38.299999999999997</v>
      </c>
    </row>
    <row r="110" spans="1:24" x14ac:dyDescent="0.25">
      <c r="A110" s="166" t="s">
        <v>250</v>
      </c>
      <c r="B110" s="167"/>
      <c r="C110" s="167">
        <v>24.6</v>
      </c>
      <c r="D110" s="167"/>
      <c r="E110" s="193">
        <v>25</v>
      </c>
      <c r="F110" s="193">
        <v>25</v>
      </c>
      <c r="G110" s="193">
        <v>25</v>
      </c>
      <c r="H110" s="192">
        <v>24.3</v>
      </c>
      <c r="I110" s="192">
        <v>24.3</v>
      </c>
      <c r="J110" s="192">
        <v>24.4</v>
      </c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86">
        <f>COUNT(B110:V110)</f>
        <v>7</v>
      </c>
      <c r="X110">
        <v>24.6</v>
      </c>
    </row>
    <row r="111" spans="1:24" x14ac:dyDescent="0.25">
      <c r="A111" s="166" t="s">
        <v>370</v>
      </c>
      <c r="B111" s="167"/>
      <c r="C111" s="167"/>
      <c r="D111" s="167"/>
      <c r="E111" s="167"/>
      <c r="F111" s="167"/>
      <c r="G111" s="167"/>
      <c r="H111" s="167">
        <v>17.5</v>
      </c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86">
        <f>COUNT(B111:V111)</f>
        <v>1</v>
      </c>
      <c r="X111">
        <v>17.5</v>
      </c>
    </row>
    <row r="112" spans="1:24" x14ac:dyDescent="0.25">
      <c r="A112" s="166" t="s">
        <v>356</v>
      </c>
      <c r="B112" s="167"/>
      <c r="C112" s="167"/>
      <c r="D112" s="167"/>
      <c r="E112" s="167"/>
      <c r="F112" s="167"/>
      <c r="G112" s="167">
        <v>19.100000000000001</v>
      </c>
      <c r="H112" s="193">
        <v>20.100000000000001</v>
      </c>
      <c r="I112" s="193">
        <v>20.100000000000001</v>
      </c>
      <c r="J112" s="193">
        <v>19.7</v>
      </c>
      <c r="K112" s="167"/>
      <c r="L112" s="193">
        <v>19.600000000000001</v>
      </c>
      <c r="M112" s="193">
        <v>19.600000000000001</v>
      </c>
      <c r="N112" s="193">
        <v>19.600000000000001</v>
      </c>
      <c r="O112" s="193">
        <v>19.899999999999999</v>
      </c>
      <c r="P112" s="193">
        <v>19.600000000000001</v>
      </c>
      <c r="Q112" s="193">
        <v>20</v>
      </c>
      <c r="R112" s="193">
        <v>20.2</v>
      </c>
      <c r="S112" s="167"/>
      <c r="T112" s="167"/>
      <c r="U112" s="167"/>
      <c r="V112" s="167"/>
      <c r="W112" s="186">
        <f>COUNT(B112:V112)</f>
        <v>11</v>
      </c>
      <c r="X112">
        <v>19.100000000000001</v>
      </c>
    </row>
    <row r="113" spans="1:24" x14ac:dyDescent="0.25">
      <c r="A113" s="166" t="s">
        <v>448</v>
      </c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>
        <v>15.4</v>
      </c>
      <c r="T113" s="167"/>
      <c r="U113" s="167"/>
      <c r="V113" s="167"/>
      <c r="W113" s="186">
        <f>COUNT(B113:V113)</f>
        <v>1</v>
      </c>
      <c r="X113">
        <v>15.4</v>
      </c>
    </row>
    <row r="114" spans="1:24" x14ac:dyDescent="0.25">
      <c r="A114" s="166" t="s">
        <v>420</v>
      </c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>
        <v>23.4</v>
      </c>
      <c r="M114" s="167"/>
      <c r="N114" s="167"/>
      <c r="O114" s="167">
        <v>23.4</v>
      </c>
      <c r="P114" s="167"/>
      <c r="Q114" s="167"/>
      <c r="R114" s="167"/>
      <c r="S114" s="167"/>
      <c r="T114" s="167"/>
      <c r="U114" s="167"/>
      <c r="V114" s="167"/>
      <c r="W114" s="186">
        <f>COUNT(B114:V114)</f>
        <v>2</v>
      </c>
      <c r="X114">
        <v>23.4</v>
      </c>
    </row>
    <row r="115" spans="1:24" x14ac:dyDescent="0.25">
      <c r="A115" s="166" t="s">
        <v>300</v>
      </c>
      <c r="B115" s="167"/>
      <c r="C115" s="167"/>
      <c r="D115" s="167"/>
      <c r="E115" s="167">
        <v>23</v>
      </c>
      <c r="F115" s="167"/>
      <c r="G115" s="167"/>
      <c r="H115" s="167"/>
      <c r="I115" s="167"/>
      <c r="J115" s="167"/>
      <c r="K115" s="167"/>
      <c r="L115" s="167"/>
      <c r="M115" s="167"/>
      <c r="N115" s="167"/>
      <c r="O115" s="192">
        <v>22.1</v>
      </c>
      <c r="P115" s="167"/>
      <c r="Q115" s="167"/>
      <c r="R115" s="167"/>
      <c r="S115" s="167"/>
      <c r="T115" s="167"/>
      <c r="U115" s="167"/>
      <c r="V115" s="167"/>
      <c r="W115" s="186">
        <f>COUNT(B115:V115)</f>
        <v>2</v>
      </c>
      <c r="X115">
        <v>23</v>
      </c>
    </row>
    <row r="116" spans="1:24" x14ac:dyDescent="0.25">
      <c r="A116" s="166" t="s">
        <v>294</v>
      </c>
      <c r="B116" s="167"/>
      <c r="C116" s="167"/>
      <c r="D116" s="167"/>
      <c r="E116" s="167">
        <v>25.6</v>
      </c>
      <c r="F116" s="167"/>
      <c r="G116" s="167"/>
      <c r="H116" s="167"/>
      <c r="I116" s="167"/>
      <c r="J116" s="167"/>
      <c r="K116" s="167"/>
      <c r="L116" s="167"/>
      <c r="M116" s="167"/>
      <c r="N116" s="167"/>
      <c r="O116" s="192">
        <v>25.3</v>
      </c>
      <c r="P116" s="167"/>
      <c r="Q116" s="167"/>
      <c r="R116" s="167"/>
      <c r="S116" s="167"/>
      <c r="T116" s="167"/>
      <c r="U116" s="167"/>
      <c r="V116" s="167"/>
      <c r="W116" s="186">
        <f>COUNT(B116:V116)</f>
        <v>2</v>
      </c>
      <c r="X116">
        <v>25.6</v>
      </c>
    </row>
    <row r="117" spans="1:24" x14ac:dyDescent="0.25">
      <c r="A117" s="166" t="s">
        <v>114</v>
      </c>
      <c r="B117" s="167"/>
      <c r="C117" s="167">
        <v>20.5</v>
      </c>
      <c r="D117" s="167"/>
      <c r="E117" s="167"/>
      <c r="F117" s="167"/>
      <c r="G117" s="192">
        <v>20.399999999999999</v>
      </c>
      <c r="H117" s="192">
        <v>20.399999999999999</v>
      </c>
      <c r="I117" s="192">
        <v>20.399999999999999</v>
      </c>
      <c r="J117" s="192">
        <v>20.399999999999999</v>
      </c>
      <c r="K117" s="167">
        <v>20.5</v>
      </c>
      <c r="L117" s="167"/>
      <c r="M117" s="167">
        <v>20.5</v>
      </c>
      <c r="N117" s="167">
        <v>20.5</v>
      </c>
      <c r="O117" s="167"/>
      <c r="P117" s="167"/>
      <c r="Q117" s="167"/>
      <c r="R117" s="193">
        <v>20.9</v>
      </c>
      <c r="S117" s="193">
        <v>20.9</v>
      </c>
      <c r="T117" s="167"/>
      <c r="U117" s="167"/>
      <c r="V117" s="167"/>
      <c r="W117" s="186">
        <f>COUNT(B117:V117)</f>
        <v>10</v>
      </c>
      <c r="X117">
        <v>20.5</v>
      </c>
    </row>
    <row r="118" spans="1:24" x14ac:dyDescent="0.25">
      <c r="A118" s="166" t="s">
        <v>131</v>
      </c>
      <c r="B118" s="167"/>
      <c r="C118" s="167">
        <v>17.399999999999999</v>
      </c>
      <c r="D118" s="167"/>
      <c r="E118" s="192">
        <v>16.8</v>
      </c>
      <c r="F118" s="167"/>
      <c r="G118" s="192">
        <v>16.8</v>
      </c>
      <c r="H118" s="192">
        <v>17.3</v>
      </c>
      <c r="I118" s="192">
        <v>17.3</v>
      </c>
      <c r="J118" s="193">
        <v>18.100000000000001</v>
      </c>
      <c r="K118" s="193">
        <v>18.3</v>
      </c>
      <c r="L118" s="167"/>
      <c r="M118" s="193">
        <v>18.3</v>
      </c>
      <c r="N118" s="193">
        <v>18.2</v>
      </c>
      <c r="O118" s="167"/>
      <c r="P118" s="167"/>
      <c r="Q118" s="167"/>
      <c r="R118" s="193">
        <v>18.2</v>
      </c>
      <c r="S118" s="193">
        <v>18.2</v>
      </c>
      <c r="T118" s="167"/>
      <c r="U118" s="167"/>
      <c r="V118" s="167"/>
      <c r="W118" s="186">
        <f>COUNT(B118:V118)</f>
        <v>11</v>
      </c>
      <c r="X118">
        <v>17.399999999999999</v>
      </c>
    </row>
    <row r="119" spans="1:24" x14ac:dyDescent="0.25">
      <c r="A119" s="166" t="s">
        <v>430</v>
      </c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>
        <v>35.9</v>
      </c>
      <c r="O119" s="167"/>
      <c r="P119" s="167"/>
      <c r="Q119" s="167"/>
      <c r="R119" s="167"/>
      <c r="S119" s="167"/>
      <c r="T119" s="167"/>
      <c r="U119" s="167"/>
      <c r="V119" s="167"/>
      <c r="W119" s="186">
        <f>COUNT(B119:V119)</f>
        <v>1</v>
      </c>
      <c r="X119">
        <v>35.9</v>
      </c>
    </row>
    <row r="120" spans="1:24" x14ac:dyDescent="0.25">
      <c r="A120" s="166" t="s">
        <v>302</v>
      </c>
      <c r="B120" s="167"/>
      <c r="C120" s="167"/>
      <c r="D120" s="167"/>
      <c r="E120" s="167">
        <v>20.2</v>
      </c>
      <c r="F120" s="192">
        <v>19.8</v>
      </c>
      <c r="G120" s="193">
        <v>20.6</v>
      </c>
      <c r="H120" s="193">
        <v>21.1</v>
      </c>
      <c r="I120" s="193">
        <v>21.1</v>
      </c>
      <c r="J120" s="193">
        <v>21</v>
      </c>
      <c r="K120" s="193">
        <v>21.5</v>
      </c>
      <c r="L120" s="193">
        <v>21.5</v>
      </c>
      <c r="M120" s="193">
        <v>21.1</v>
      </c>
      <c r="N120" s="193">
        <v>20.3</v>
      </c>
      <c r="O120" s="192">
        <v>20.100000000000001</v>
      </c>
      <c r="P120" s="167"/>
      <c r="Q120" s="193">
        <v>20.399999999999999</v>
      </c>
      <c r="R120" s="193">
        <v>20.399999999999999</v>
      </c>
      <c r="S120" s="193">
        <v>20.399999999999999</v>
      </c>
      <c r="T120" s="167"/>
      <c r="U120" s="167"/>
      <c r="V120" s="167"/>
      <c r="W120" s="186">
        <f>COUNT(B120:V120)</f>
        <v>14</v>
      </c>
      <c r="X120">
        <v>20.2</v>
      </c>
    </row>
    <row r="121" spans="1:24" x14ac:dyDescent="0.25">
      <c r="A121" s="166" t="s">
        <v>264</v>
      </c>
      <c r="B121" s="167"/>
      <c r="C121" s="167">
        <v>20</v>
      </c>
      <c r="D121" s="167"/>
      <c r="E121" s="167"/>
      <c r="F121" s="167"/>
      <c r="G121" s="167"/>
      <c r="H121" s="192">
        <v>19.7</v>
      </c>
      <c r="I121" s="192">
        <v>19.7</v>
      </c>
      <c r="J121" s="192">
        <v>19.899999999999999</v>
      </c>
      <c r="K121" s="192">
        <v>19.7</v>
      </c>
      <c r="L121" s="167"/>
      <c r="M121" s="167"/>
      <c r="N121" s="167"/>
      <c r="O121" s="167"/>
      <c r="P121" s="167"/>
      <c r="Q121" s="167"/>
      <c r="R121" s="192">
        <v>19.7</v>
      </c>
      <c r="S121" s="192">
        <v>19.7</v>
      </c>
      <c r="T121" s="167"/>
      <c r="U121" s="167"/>
      <c r="V121" s="167"/>
      <c r="W121" s="186">
        <f>COUNT(B121:V121)</f>
        <v>7</v>
      </c>
      <c r="X121">
        <v>20</v>
      </c>
    </row>
    <row r="122" spans="1:24" x14ac:dyDescent="0.25">
      <c r="A122" s="166" t="s">
        <v>409</v>
      </c>
      <c r="B122" s="167"/>
      <c r="C122" s="167"/>
      <c r="D122" s="167"/>
      <c r="E122" s="167"/>
      <c r="F122" s="167"/>
      <c r="G122" s="167"/>
      <c r="H122" s="167"/>
      <c r="I122" s="167"/>
      <c r="J122" s="167">
        <v>27.6</v>
      </c>
      <c r="K122" s="167"/>
      <c r="L122" s="192">
        <v>26.8</v>
      </c>
      <c r="M122" s="167"/>
      <c r="N122" s="192">
        <v>26.7</v>
      </c>
      <c r="O122" s="167"/>
      <c r="P122" s="167"/>
      <c r="Q122" s="192">
        <v>27.3</v>
      </c>
      <c r="R122" s="192">
        <v>27.3</v>
      </c>
      <c r="S122" s="167"/>
      <c r="T122" s="167"/>
      <c r="U122" s="167"/>
      <c r="V122" s="167"/>
      <c r="W122" s="186">
        <f>COUNT(B122:V122)</f>
        <v>5</v>
      </c>
      <c r="X122">
        <v>27.6</v>
      </c>
    </row>
    <row r="123" spans="1:24" x14ac:dyDescent="0.25">
      <c r="A123" s="166" t="s">
        <v>307</v>
      </c>
      <c r="B123" s="167"/>
      <c r="C123" s="167"/>
      <c r="D123" s="167"/>
      <c r="E123" s="167">
        <v>23.3</v>
      </c>
      <c r="F123" s="167"/>
      <c r="G123" s="167">
        <v>23.3</v>
      </c>
      <c r="H123" s="167"/>
      <c r="I123" s="167">
        <v>23.3</v>
      </c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86">
        <f>COUNT(B123:V123)</f>
        <v>3</v>
      </c>
      <c r="X123">
        <v>23.3</v>
      </c>
    </row>
    <row r="124" spans="1:24" x14ac:dyDescent="0.25">
      <c r="A124" s="166" t="s">
        <v>185</v>
      </c>
      <c r="B124" s="167"/>
      <c r="C124" s="167">
        <v>27.2</v>
      </c>
      <c r="D124" s="167"/>
      <c r="E124" s="193">
        <v>27.3</v>
      </c>
      <c r="F124" s="193">
        <v>27.3</v>
      </c>
      <c r="G124" s="167"/>
      <c r="H124" s="193">
        <v>27.6</v>
      </c>
      <c r="I124" s="167"/>
      <c r="J124" s="167"/>
      <c r="K124" s="193">
        <v>27.6</v>
      </c>
      <c r="L124" s="167"/>
      <c r="M124" s="193">
        <v>27.4</v>
      </c>
      <c r="N124" s="167"/>
      <c r="O124" s="167"/>
      <c r="P124" s="167"/>
      <c r="Q124" s="193">
        <v>28</v>
      </c>
      <c r="R124" s="193">
        <v>28</v>
      </c>
      <c r="S124" s="193">
        <v>28</v>
      </c>
      <c r="T124" s="167"/>
      <c r="U124" s="167"/>
      <c r="V124" s="167"/>
      <c r="W124" s="186">
        <f>COUNT(B124:V124)</f>
        <v>9</v>
      </c>
      <c r="X124">
        <v>27.2</v>
      </c>
    </row>
    <row r="125" spans="1:24" x14ac:dyDescent="0.25">
      <c r="A125" s="166" t="s">
        <v>331</v>
      </c>
      <c r="B125" s="167"/>
      <c r="C125" s="167"/>
      <c r="D125" s="167"/>
      <c r="E125" s="167"/>
      <c r="F125" s="167">
        <v>30.5</v>
      </c>
      <c r="G125" s="167"/>
      <c r="H125" s="167">
        <v>30.5</v>
      </c>
      <c r="I125" s="167"/>
      <c r="J125" s="167"/>
      <c r="K125" s="167">
        <v>30.5</v>
      </c>
      <c r="L125" s="167">
        <v>30.5</v>
      </c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86">
        <f>COUNT(B125:V125)</f>
        <v>4</v>
      </c>
      <c r="X125">
        <v>30.5</v>
      </c>
    </row>
    <row r="126" spans="1:24" x14ac:dyDescent="0.25">
      <c r="A126" s="166" t="s">
        <v>119</v>
      </c>
      <c r="B126" s="167"/>
      <c r="C126" s="167">
        <v>16.399999999999999</v>
      </c>
      <c r="D126" s="167"/>
      <c r="E126" s="167"/>
      <c r="F126" s="167"/>
      <c r="G126" s="167"/>
      <c r="H126" s="167"/>
      <c r="I126" s="167">
        <v>16.399999999999999</v>
      </c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86">
        <f>COUNT(B126:V126)</f>
        <v>2</v>
      </c>
      <c r="X126">
        <v>16.399999999999999</v>
      </c>
    </row>
    <row r="127" spans="1:24" x14ac:dyDescent="0.25">
      <c r="A127" s="166" t="s">
        <v>219</v>
      </c>
      <c r="B127" s="167"/>
      <c r="C127" s="167">
        <v>51.8</v>
      </c>
      <c r="D127" s="167"/>
      <c r="E127" s="167"/>
      <c r="F127" s="167"/>
      <c r="G127" s="167"/>
      <c r="H127" s="192">
        <v>51.1</v>
      </c>
      <c r="I127" s="167"/>
      <c r="J127" s="167"/>
      <c r="K127" s="192">
        <v>51.1</v>
      </c>
      <c r="L127" s="167"/>
      <c r="M127" s="167"/>
      <c r="N127" s="167"/>
      <c r="O127" s="167"/>
      <c r="P127" s="167"/>
      <c r="Q127" s="167"/>
      <c r="R127" s="192">
        <v>51.1</v>
      </c>
      <c r="S127" s="167"/>
      <c r="T127" s="167"/>
      <c r="U127" s="167"/>
      <c r="V127" s="167"/>
      <c r="W127" s="186">
        <f>COUNT(B127:V127)</f>
        <v>4</v>
      </c>
      <c r="X127">
        <v>51.8</v>
      </c>
    </row>
    <row r="128" spans="1:24" x14ac:dyDescent="0.25">
      <c r="A128" s="166" t="s">
        <v>235</v>
      </c>
      <c r="B128" s="167"/>
      <c r="C128" s="167">
        <v>29.4</v>
      </c>
      <c r="D128" s="167"/>
      <c r="E128" s="167"/>
      <c r="F128" s="192">
        <v>29.3</v>
      </c>
      <c r="G128" s="167"/>
      <c r="H128" s="193">
        <v>29.7</v>
      </c>
      <c r="I128" s="167"/>
      <c r="J128" s="167"/>
      <c r="K128" s="193">
        <v>30.9</v>
      </c>
      <c r="L128" s="167"/>
      <c r="M128" s="167"/>
      <c r="N128" s="167"/>
      <c r="O128" s="167"/>
      <c r="P128" s="167"/>
      <c r="Q128" s="167"/>
      <c r="R128" s="193">
        <v>30.9</v>
      </c>
      <c r="S128" s="167"/>
      <c r="T128" s="167"/>
      <c r="U128" s="167"/>
      <c r="V128" s="167"/>
      <c r="W128" s="186">
        <f>COUNT(B128:V128)</f>
        <v>5</v>
      </c>
      <c r="X128">
        <v>29.4</v>
      </c>
    </row>
    <row r="129" spans="1:24" x14ac:dyDescent="0.25">
      <c r="A129" s="166" t="s">
        <v>152</v>
      </c>
      <c r="B129" s="167"/>
      <c r="C129" s="167">
        <v>24.6</v>
      </c>
      <c r="D129" s="167"/>
      <c r="E129" s="167"/>
      <c r="F129" s="167"/>
      <c r="G129" s="167">
        <v>24.6</v>
      </c>
      <c r="H129" s="167"/>
      <c r="I129" s="167">
        <v>24.6</v>
      </c>
      <c r="J129" s="167">
        <v>24.6</v>
      </c>
      <c r="K129" s="167"/>
      <c r="L129" s="167"/>
      <c r="M129" s="167"/>
      <c r="N129" s="193">
        <v>24.8</v>
      </c>
      <c r="O129" s="167"/>
      <c r="P129" s="167"/>
      <c r="Q129" s="193">
        <v>25.9</v>
      </c>
      <c r="R129" s="167"/>
      <c r="S129" s="193">
        <v>25.9</v>
      </c>
      <c r="T129" s="167"/>
      <c r="U129" s="167"/>
      <c r="V129" s="167"/>
      <c r="W129" s="186">
        <f>COUNT(B129:V129)</f>
        <v>7</v>
      </c>
      <c r="X129">
        <v>24.6</v>
      </c>
    </row>
    <row r="130" spans="1:24" x14ac:dyDescent="0.25">
      <c r="A130" s="166" t="s">
        <v>194</v>
      </c>
      <c r="B130" s="167"/>
      <c r="C130" s="167">
        <v>25.9</v>
      </c>
      <c r="D130" s="167"/>
      <c r="E130" s="167">
        <v>25.9</v>
      </c>
      <c r="F130" s="167">
        <v>25.9</v>
      </c>
      <c r="G130" s="167"/>
      <c r="H130" s="193">
        <v>27.8</v>
      </c>
      <c r="I130" s="193">
        <v>27.8</v>
      </c>
      <c r="J130" s="193">
        <v>27.8</v>
      </c>
      <c r="K130" s="193">
        <v>27.8</v>
      </c>
      <c r="L130" s="167"/>
      <c r="M130" s="167"/>
      <c r="N130" s="167"/>
      <c r="O130" s="167"/>
      <c r="P130" s="167"/>
      <c r="Q130" s="167"/>
      <c r="R130" s="193">
        <v>28.1</v>
      </c>
      <c r="S130" s="167"/>
      <c r="T130" s="167"/>
      <c r="U130" s="167"/>
      <c r="V130" s="167"/>
      <c r="W130" s="186">
        <f>COUNT(B130:V130)</f>
        <v>8</v>
      </c>
      <c r="X130">
        <v>25.9</v>
      </c>
    </row>
    <row r="131" spans="1:24" x14ac:dyDescent="0.25">
      <c r="A131" s="166" t="s">
        <v>151</v>
      </c>
      <c r="B131" s="167"/>
      <c r="C131" s="167">
        <v>23.1</v>
      </c>
      <c r="D131" s="167">
        <v>23.1</v>
      </c>
      <c r="E131" s="167"/>
      <c r="F131" s="167"/>
      <c r="G131" s="167">
        <v>23.1</v>
      </c>
      <c r="H131" s="167"/>
      <c r="I131" s="167">
        <v>23.1</v>
      </c>
      <c r="J131" s="193">
        <v>23.9</v>
      </c>
      <c r="K131" s="167"/>
      <c r="L131" s="167"/>
      <c r="M131" s="167"/>
      <c r="N131" s="193">
        <v>23.6</v>
      </c>
      <c r="O131" s="167"/>
      <c r="P131" s="193">
        <v>24.1</v>
      </c>
      <c r="Q131" s="167"/>
      <c r="R131" s="167"/>
      <c r="S131" s="167"/>
      <c r="T131" s="167"/>
      <c r="U131" s="167"/>
      <c r="V131" s="167"/>
      <c r="W131" s="186">
        <f>COUNT(B131:V131)</f>
        <v>7</v>
      </c>
      <c r="X131">
        <v>23.1</v>
      </c>
    </row>
    <row r="132" spans="1:24" x14ac:dyDescent="0.25">
      <c r="A132" s="166" t="s">
        <v>288</v>
      </c>
      <c r="B132" s="167"/>
      <c r="C132" s="167"/>
      <c r="D132" s="167">
        <v>27.3</v>
      </c>
      <c r="E132" s="167">
        <v>27.3</v>
      </c>
      <c r="F132" s="167">
        <v>27.3</v>
      </c>
      <c r="G132" s="167"/>
      <c r="H132" s="193">
        <v>27.5</v>
      </c>
      <c r="I132" s="193">
        <v>28.5</v>
      </c>
      <c r="J132" s="193">
        <v>28.8</v>
      </c>
      <c r="K132" s="193">
        <v>28.8</v>
      </c>
      <c r="L132" s="193">
        <v>28.8</v>
      </c>
      <c r="M132" s="193">
        <v>28.8</v>
      </c>
      <c r="N132" s="167"/>
      <c r="O132" s="167"/>
      <c r="P132" s="167"/>
      <c r="Q132" s="167"/>
      <c r="R132" s="167"/>
      <c r="S132" s="167"/>
      <c r="T132" s="167"/>
      <c r="U132" s="167"/>
      <c r="V132" s="167"/>
      <c r="W132" s="186">
        <f>COUNT(B132:V132)</f>
        <v>9</v>
      </c>
      <c r="X132">
        <v>27.3</v>
      </c>
    </row>
    <row r="133" spans="1:24" x14ac:dyDescent="0.25">
      <c r="A133" s="166" t="s">
        <v>349</v>
      </c>
      <c r="B133" s="167"/>
      <c r="C133" s="167"/>
      <c r="D133" s="167"/>
      <c r="E133" s="167"/>
      <c r="F133" s="167"/>
      <c r="G133" s="167">
        <v>18.7</v>
      </c>
      <c r="H133" s="167"/>
      <c r="I133" s="192">
        <v>17.5</v>
      </c>
      <c r="J133" s="167"/>
      <c r="K133" s="167"/>
      <c r="L133" s="167"/>
      <c r="M133" s="167"/>
      <c r="N133" s="192">
        <v>17.3</v>
      </c>
      <c r="O133" s="167"/>
      <c r="P133" s="167"/>
      <c r="Q133" s="167"/>
      <c r="R133" s="192">
        <v>17.3</v>
      </c>
      <c r="S133" s="192">
        <v>17.3</v>
      </c>
      <c r="T133" s="167"/>
      <c r="U133" s="167"/>
      <c r="V133" s="167"/>
      <c r="W133" s="186">
        <f>COUNT(B133:V133)</f>
        <v>5</v>
      </c>
      <c r="X133">
        <v>18.7</v>
      </c>
    </row>
    <row r="134" spans="1:24" x14ac:dyDescent="0.25">
      <c r="A134" s="166" t="s">
        <v>146</v>
      </c>
      <c r="B134" s="167"/>
      <c r="C134" s="167">
        <v>29.4</v>
      </c>
      <c r="D134" s="167"/>
      <c r="E134" s="167"/>
      <c r="F134" s="192">
        <v>28.8</v>
      </c>
      <c r="G134" s="192">
        <v>29.1</v>
      </c>
      <c r="H134" s="192">
        <v>28.8</v>
      </c>
      <c r="I134" s="192">
        <v>28.2</v>
      </c>
      <c r="J134" s="192">
        <v>28.8</v>
      </c>
      <c r="K134" s="167"/>
      <c r="L134" s="192">
        <v>27.7</v>
      </c>
      <c r="M134" s="192">
        <v>27.6</v>
      </c>
      <c r="N134" s="192">
        <v>27.7</v>
      </c>
      <c r="O134" s="167"/>
      <c r="P134" s="167"/>
      <c r="Q134" s="192">
        <v>27.7</v>
      </c>
      <c r="R134" s="192">
        <v>27.9</v>
      </c>
      <c r="S134" s="192">
        <v>27.9</v>
      </c>
      <c r="T134" s="167"/>
      <c r="U134" s="167"/>
      <c r="V134" s="167"/>
      <c r="W134" s="186">
        <f>COUNT(B134:V134)</f>
        <v>12</v>
      </c>
      <c r="X134">
        <v>29.4</v>
      </c>
    </row>
    <row r="135" spans="1:24" x14ac:dyDescent="0.25">
      <c r="A135" s="166" t="s">
        <v>182</v>
      </c>
      <c r="B135" s="167"/>
      <c r="C135" s="167">
        <v>26.5</v>
      </c>
      <c r="D135" s="167"/>
      <c r="E135" s="167"/>
      <c r="F135" s="193">
        <v>27.5</v>
      </c>
      <c r="G135" s="193">
        <v>27.5</v>
      </c>
      <c r="H135" s="193">
        <v>28.2</v>
      </c>
      <c r="I135" s="193">
        <v>28.9</v>
      </c>
      <c r="J135" s="193">
        <v>29</v>
      </c>
      <c r="K135" s="167"/>
      <c r="L135" s="193">
        <v>29.1</v>
      </c>
      <c r="M135" s="193">
        <v>28.9</v>
      </c>
      <c r="N135" s="193">
        <v>29.3</v>
      </c>
      <c r="O135" s="167"/>
      <c r="P135" s="167"/>
      <c r="Q135" s="193">
        <v>29.8</v>
      </c>
      <c r="R135" s="193">
        <v>30</v>
      </c>
      <c r="S135" s="193">
        <v>30</v>
      </c>
      <c r="T135" s="167"/>
      <c r="U135" s="167"/>
      <c r="V135" s="167"/>
      <c r="W135" s="186">
        <f>COUNT(B135:V135)</f>
        <v>12</v>
      </c>
      <c r="X135">
        <v>26.5</v>
      </c>
    </row>
    <row r="136" spans="1:24" x14ac:dyDescent="0.25">
      <c r="A136" s="166" t="s">
        <v>177</v>
      </c>
      <c r="B136" s="167"/>
      <c r="C136" s="167">
        <v>26.6</v>
      </c>
      <c r="D136" s="167"/>
      <c r="E136" s="167"/>
      <c r="F136" s="167">
        <v>26.6</v>
      </c>
      <c r="G136" s="167"/>
      <c r="H136" s="192">
        <v>25.9</v>
      </c>
      <c r="I136" s="192">
        <v>25.9</v>
      </c>
      <c r="J136" s="192">
        <v>26.4</v>
      </c>
      <c r="K136" s="193">
        <v>27.7</v>
      </c>
      <c r="L136" s="193">
        <v>27.7</v>
      </c>
      <c r="M136" s="193">
        <v>28.5</v>
      </c>
      <c r="N136" s="167"/>
      <c r="O136" s="193">
        <v>27.2</v>
      </c>
      <c r="P136" s="167"/>
      <c r="Q136" s="193">
        <v>26.8</v>
      </c>
      <c r="R136" s="192">
        <v>26.4</v>
      </c>
      <c r="S136" s="192">
        <v>26.4</v>
      </c>
      <c r="T136" s="167"/>
      <c r="U136" s="167"/>
      <c r="V136" s="167"/>
      <c r="W136" s="186">
        <f>COUNT(B136:V136)</f>
        <v>12</v>
      </c>
      <c r="X136">
        <v>26.6</v>
      </c>
    </row>
    <row r="137" spans="1:24" x14ac:dyDescent="0.25">
      <c r="A137" s="166" t="s">
        <v>110</v>
      </c>
      <c r="B137" s="167"/>
      <c r="C137" s="167">
        <v>20.8</v>
      </c>
      <c r="D137" s="167"/>
      <c r="E137" s="167"/>
      <c r="F137" s="167"/>
      <c r="G137" s="167"/>
      <c r="H137" s="167"/>
      <c r="I137" s="167"/>
      <c r="J137" s="167"/>
      <c r="K137" s="167">
        <v>20.8</v>
      </c>
      <c r="L137" s="167">
        <v>20.8</v>
      </c>
      <c r="M137" s="167"/>
      <c r="N137" s="167"/>
      <c r="O137" s="167">
        <v>20.8</v>
      </c>
      <c r="P137" s="167"/>
      <c r="Q137" s="167"/>
      <c r="R137" s="167"/>
      <c r="S137" s="167"/>
      <c r="T137" s="167"/>
      <c r="U137" s="167"/>
      <c r="V137" s="167"/>
      <c r="W137" s="186">
        <f>COUNT(B137:V137)</f>
        <v>4</v>
      </c>
      <c r="X137">
        <v>20.8</v>
      </c>
    </row>
    <row r="138" spans="1:24" x14ac:dyDescent="0.25">
      <c r="A138" s="166" t="s">
        <v>340</v>
      </c>
      <c r="B138" s="167"/>
      <c r="C138" s="167"/>
      <c r="D138" s="167"/>
      <c r="E138" s="167"/>
      <c r="F138" s="167"/>
      <c r="G138" s="167">
        <v>37</v>
      </c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86">
        <f>COUNT(B138:V138)</f>
        <v>1</v>
      </c>
      <c r="X138">
        <v>37</v>
      </c>
    </row>
    <row r="139" spans="1:24" x14ac:dyDescent="0.25">
      <c r="A139" s="166" t="s">
        <v>345</v>
      </c>
      <c r="B139" s="167"/>
      <c r="C139" s="167"/>
      <c r="D139" s="167"/>
      <c r="E139" s="167"/>
      <c r="F139" s="167"/>
      <c r="G139" s="167">
        <v>27.8</v>
      </c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86">
        <f>COUNT(B139:V139)</f>
        <v>1</v>
      </c>
      <c r="X139">
        <v>27.8</v>
      </c>
    </row>
    <row r="140" spans="1:24" x14ac:dyDescent="0.25">
      <c r="A140" s="166" t="s">
        <v>86</v>
      </c>
      <c r="B140" s="167"/>
      <c r="C140" s="167">
        <v>18.100000000000001</v>
      </c>
      <c r="D140" s="167">
        <v>18.100000000000001</v>
      </c>
      <c r="E140" s="193">
        <v>18.5</v>
      </c>
      <c r="F140" s="167"/>
      <c r="G140" s="193">
        <v>19.2</v>
      </c>
      <c r="H140" s="193">
        <v>19.5</v>
      </c>
      <c r="I140" s="193">
        <v>19.5</v>
      </c>
      <c r="J140" s="193">
        <v>18.8</v>
      </c>
      <c r="K140" s="193">
        <v>18.8</v>
      </c>
      <c r="L140" s="167"/>
      <c r="M140" s="192">
        <v>17.2</v>
      </c>
      <c r="N140" s="167"/>
      <c r="O140" s="192">
        <v>17.2</v>
      </c>
      <c r="P140" s="192">
        <v>17.2</v>
      </c>
      <c r="Q140" s="192">
        <v>17.2</v>
      </c>
      <c r="R140" s="192">
        <v>17</v>
      </c>
      <c r="S140" s="192">
        <v>17</v>
      </c>
      <c r="T140" s="167"/>
      <c r="U140" s="167"/>
      <c r="V140" s="167"/>
      <c r="W140" s="186">
        <f>COUNT(B140:V140)</f>
        <v>14</v>
      </c>
      <c r="X140">
        <v>18.100000000000001</v>
      </c>
    </row>
    <row r="141" spans="1:24" x14ac:dyDescent="0.25">
      <c r="A141" s="166" t="s">
        <v>179</v>
      </c>
      <c r="B141" s="167"/>
      <c r="C141" s="167">
        <v>26.2</v>
      </c>
      <c r="D141" s="167">
        <v>26.2</v>
      </c>
      <c r="E141" s="193">
        <v>26.3</v>
      </c>
      <c r="F141" s="193">
        <v>26.3</v>
      </c>
      <c r="G141" s="193">
        <v>27.1</v>
      </c>
      <c r="H141" s="193">
        <v>27.6</v>
      </c>
      <c r="I141" s="193">
        <v>27.6</v>
      </c>
      <c r="J141" s="193">
        <v>28.3</v>
      </c>
      <c r="K141" s="193">
        <v>27.7</v>
      </c>
      <c r="L141" s="193">
        <v>26.9</v>
      </c>
      <c r="M141" s="192">
        <v>26</v>
      </c>
      <c r="N141" s="192">
        <v>26</v>
      </c>
      <c r="O141" s="192">
        <v>25.6</v>
      </c>
      <c r="P141" s="167">
        <v>26.2</v>
      </c>
      <c r="Q141" s="192">
        <v>25.3</v>
      </c>
      <c r="R141" s="192">
        <v>25.1</v>
      </c>
      <c r="S141" s="192">
        <v>25.1</v>
      </c>
      <c r="T141" s="167"/>
      <c r="U141" s="167"/>
      <c r="V141" s="167"/>
      <c r="W141" s="186">
        <f>COUNT(B141:V141)</f>
        <v>17</v>
      </c>
      <c r="X141">
        <v>26.2</v>
      </c>
    </row>
    <row r="142" spans="1:24" x14ac:dyDescent="0.25">
      <c r="A142" s="166" t="s">
        <v>148</v>
      </c>
      <c r="B142" s="167"/>
      <c r="C142" s="167">
        <v>27.3</v>
      </c>
      <c r="D142" s="192">
        <v>27.2</v>
      </c>
      <c r="E142" s="192">
        <v>27.2</v>
      </c>
      <c r="F142" s="193">
        <v>27.4</v>
      </c>
      <c r="G142" s="167">
        <v>27.3</v>
      </c>
      <c r="H142" s="192">
        <v>26.5</v>
      </c>
      <c r="I142" s="192">
        <v>26.7</v>
      </c>
      <c r="J142" s="192">
        <v>27.2</v>
      </c>
      <c r="K142" s="193">
        <v>27.4</v>
      </c>
      <c r="L142" s="193">
        <v>27.4</v>
      </c>
      <c r="M142" s="192">
        <v>27.1</v>
      </c>
      <c r="N142" s="192">
        <v>26.7</v>
      </c>
      <c r="O142" s="192">
        <v>26.5</v>
      </c>
      <c r="P142" s="192">
        <v>26.6</v>
      </c>
      <c r="Q142" s="192">
        <v>26.1</v>
      </c>
      <c r="R142" s="192">
        <v>26.1</v>
      </c>
      <c r="S142" s="192">
        <v>26.1</v>
      </c>
      <c r="T142" s="167"/>
      <c r="U142" s="167"/>
      <c r="V142" s="167"/>
      <c r="W142" s="186">
        <f>COUNT(B142:V142)</f>
        <v>17</v>
      </c>
      <c r="X142">
        <v>27.3</v>
      </c>
    </row>
    <row r="143" spans="1:24" x14ac:dyDescent="0.25">
      <c r="A143" s="166" t="s">
        <v>242</v>
      </c>
      <c r="B143" s="167"/>
      <c r="C143" s="167">
        <v>30.4</v>
      </c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86">
        <f>COUNT(B143:V143)</f>
        <v>1</v>
      </c>
      <c r="X143">
        <v>30.4</v>
      </c>
    </row>
    <row r="144" spans="1:24" x14ac:dyDescent="0.25">
      <c r="A144" s="166" t="s">
        <v>398</v>
      </c>
      <c r="B144" s="167"/>
      <c r="C144" s="167"/>
      <c r="D144" s="167"/>
      <c r="E144" s="167"/>
      <c r="F144" s="167"/>
      <c r="G144" s="167"/>
      <c r="H144" s="167"/>
      <c r="I144" s="167"/>
      <c r="J144" s="167">
        <v>25</v>
      </c>
      <c r="K144" s="167"/>
      <c r="L144" s="167"/>
      <c r="M144" s="193">
        <v>25.6</v>
      </c>
      <c r="N144" s="167"/>
      <c r="O144" s="167"/>
      <c r="P144" s="167"/>
      <c r="Q144" s="167"/>
      <c r="R144" s="167"/>
      <c r="S144" s="167"/>
      <c r="T144" s="167"/>
      <c r="U144" s="167"/>
      <c r="V144" s="167"/>
      <c r="W144" s="186">
        <f>COUNT(B144:V144)</f>
        <v>2</v>
      </c>
      <c r="X144">
        <v>25</v>
      </c>
    </row>
    <row r="145" spans="1:24" x14ac:dyDescent="0.25">
      <c r="A145" s="166" t="s">
        <v>435</v>
      </c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>
        <v>19.2</v>
      </c>
      <c r="Q145" s="167"/>
      <c r="R145" s="167"/>
      <c r="S145" s="167"/>
      <c r="T145" s="167"/>
      <c r="U145" s="167"/>
      <c r="V145" s="167"/>
      <c r="W145" s="186">
        <f>COUNT(B145:V145)</f>
        <v>1</v>
      </c>
      <c r="X145">
        <v>19.2</v>
      </c>
    </row>
    <row r="146" spans="1:24" x14ac:dyDescent="0.25">
      <c r="A146" s="166" t="s">
        <v>263</v>
      </c>
      <c r="B146" s="167"/>
      <c r="C146" s="167">
        <v>18.100000000000001</v>
      </c>
      <c r="D146" s="167"/>
      <c r="E146" s="167"/>
      <c r="F146" s="167"/>
      <c r="G146" s="193">
        <v>18.2</v>
      </c>
      <c r="H146" s="167"/>
      <c r="I146" s="192">
        <v>17.7</v>
      </c>
      <c r="J146" s="192">
        <v>17.399999999999999</v>
      </c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86">
        <f>COUNT(B146:V146)</f>
        <v>4</v>
      </c>
      <c r="X146">
        <v>18.100000000000001</v>
      </c>
    </row>
    <row r="147" spans="1:24" x14ac:dyDescent="0.25">
      <c r="A147" s="166" t="s">
        <v>230</v>
      </c>
      <c r="B147" s="167"/>
      <c r="C147" s="167">
        <v>27.5</v>
      </c>
      <c r="D147" s="167">
        <v>27.5</v>
      </c>
      <c r="E147" s="167"/>
      <c r="F147" s="167"/>
      <c r="G147" s="167"/>
      <c r="H147" s="167"/>
      <c r="I147" s="193">
        <v>27.9</v>
      </c>
      <c r="J147" s="193">
        <v>29.1</v>
      </c>
      <c r="K147" s="167"/>
      <c r="L147" s="167"/>
      <c r="M147" s="167"/>
      <c r="N147" s="193">
        <v>30.3</v>
      </c>
      <c r="O147" s="167"/>
      <c r="P147" s="167"/>
      <c r="Q147" s="167"/>
      <c r="R147" s="167"/>
      <c r="S147" s="193">
        <v>31.1</v>
      </c>
      <c r="T147" s="167"/>
      <c r="U147" s="167"/>
      <c r="V147" s="167"/>
      <c r="W147" s="186">
        <f>COUNT(B147:V147)</f>
        <v>6</v>
      </c>
      <c r="X147">
        <v>27.5</v>
      </c>
    </row>
    <row r="148" spans="1:24" x14ac:dyDescent="0.25">
      <c r="A148" s="166" t="s">
        <v>326</v>
      </c>
      <c r="B148" s="167"/>
      <c r="C148" s="167"/>
      <c r="D148" s="167"/>
      <c r="E148" s="167"/>
      <c r="F148" s="167">
        <v>18.7</v>
      </c>
      <c r="G148" s="167"/>
      <c r="H148" s="167"/>
      <c r="I148" s="192">
        <v>18.399999999999999</v>
      </c>
      <c r="J148" s="167"/>
      <c r="K148" s="167"/>
      <c r="L148" s="167"/>
      <c r="M148" s="192">
        <v>18.399999999999999</v>
      </c>
      <c r="N148" s="167"/>
      <c r="O148" s="167"/>
      <c r="P148" s="167"/>
      <c r="Q148" s="167"/>
      <c r="R148" s="192">
        <v>18.399999999999999</v>
      </c>
      <c r="S148" s="192">
        <v>18.399999999999999</v>
      </c>
      <c r="T148" s="167"/>
      <c r="U148" s="167"/>
      <c r="V148" s="167"/>
      <c r="W148" s="186">
        <f>COUNT(B148:V148)</f>
        <v>5</v>
      </c>
      <c r="X148">
        <v>18.7</v>
      </c>
    </row>
    <row r="149" spans="1:24" x14ac:dyDescent="0.25">
      <c r="A149" s="166" t="s">
        <v>211</v>
      </c>
      <c r="B149" s="167"/>
      <c r="C149" s="167">
        <v>15.7</v>
      </c>
      <c r="D149" s="167"/>
      <c r="E149" s="167"/>
      <c r="F149" s="167"/>
      <c r="G149" s="167"/>
      <c r="H149" s="167"/>
      <c r="I149" s="193">
        <v>17.5</v>
      </c>
      <c r="J149" s="193">
        <v>17.3</v>
      </c>
      <c r="K149" s="167"/>
      <c r="L149" s="167"/>
      <c r="M149" s="192">
        <v>14.9</v>
      </c>
      <c r="N149" s="192">
        <v>14.9</v>
      </c>
      <c r="O149" s="167"/>
      <c r="P149" s="192">
        <v>14</v>
      </c>
      <c r="Q149" s="192">
        <v>13.7</v>
      </c>
      <c r="R149" s="167"/>
      <c r="S149" s="167"/>
      <c r="T149" s="167"/>
      <c r="U149" s="167"/>
      <c r="V149" s="167"/>
      <c r="W149" s="186">
        <f>COUNT(B149:V149)</f>
        <v>7</v>
      </c>
      <c r="X149">
        <v>15.7</v>
      </c>
    </row>
    <row r="150" spans="1:24" x14ac:dyDescent="0.25">
      <c r="A150" s="166" t="s">
        <v>396</v>
      </c>
      <c r="B150" s="167"/>
      <c r="C150" s="167"/>
      <c r="D150" s="167"/>
      <c r="E150" s="167"/>
      <c r="F150" s="167"/>
      <c r="G150" s="167"/>
      <c r="H150" s="167"/>
      <c r="I150" s="167">
        <v>20.399999999999999</v>
      </c>
      <c r="J150" s="193">
        <v>20.7</v>
      </c>
      <c r="K150" s="167"/>
      <c r="L150" s="167"/>
      <c r="M150" s="167"/>
      <c r="N150" s="167"/>
      <c r="O150" s="192">
        <v>19.7</v>
      </c>
      <c r="P150" s="167"/>
      <c r="Q150" s="167"/>
      <c r="R150" s="192">
        <v>19.2</v>
      </c>
      <c r="S150" s="192">
        <v>19.8</v>
      </c>
      <c r="T150" s="167"/>
      <c r="U150" s="167"/>
      <c r="V150" s="167"/>
      <c r="W150" s="186">
        <f>COUNT(B150:V150)</f>
        <v>5</v>
      </c>
      <c r="X150">
        <v>20.399999999999999</v>
      </c>
    </row>
    <row r="151" spans="1:24" x14ac:dyDescent="0.25">
      <c r="A151" s="166" t="s">
        <v>445</v>
      </c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>
        <v>25.9</v>
      </c>
      <c r="S151" s="167"/>
      <c r="T151" s="167"/>
      <c r="U151" s="167"/>
      <c r="V151" s="167"/>
      <c r="W151" s="186">
        <f>COUNT(B151:V151)</f>
        <v>1</v>
      </c>
      <c r="X151">
        <v>25.9</v>
      </c>
    </row>
    <row r="152" spans="1:24" x14ac:dyDescent="0.25">
      <c r="A152" s="166" t="s">
        <v>261</v>
      </c>
      <c r="B152" s="167"/>
      <c r="C152" s="167">
        <v>24.4</v>
      </c>
      <c r="D152" s="167"/>
      <c r="E152" s="167"/>
      <c r="F152" s="167"/>
      <c r="G152" s="167"/>
      <c r="H152" s="167"/>
      <c r="I152" s="192">
        <v>24.3</v>
      </c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86">
        <f>COUNT(B152:V152)</f>
        <v>2</v>
      </c>
      <c r="X152">
        <v>24.4</v>
      </c>
    </row>
    <row r="153" spans="1:24" x14ac:dyDescent="0.25">
      <c r="A153" s="166" t="s">
        <v>239</v>
      </c>
      <c r="B153" s="167"/>
      <c r="C153" s="167">
        <v>25.8</v>
      </c>
      <c r="D153" s="193">
        <v>26.1</v>
      </c>
      <c r="E153" s="167"/>
      <c r="F153" s="193">
        <v>26.3</v>
      </c>
      <c r="G153" s="193">
        <v>26.6</v>
      </c>
      <c r="H153" s="193">
        <v>27</v>
      </c>
      <c r="I153" s="193">
        <v>27</v>
      </c>
      <c r="J153" s="193">
        <v>26.5</v>
      </c>
      <c r="K153" s="167"/>
      <c r="L153" s="167"/>
      <c r="M153" s="193">
        <v>26</v>
      </c>
      <c r="N153" s="193">
        <v>26.1</v>
      </c>
      <c r="O153" s="167"/>
      <c r="P153" s="193">
        <v>26.1</v>
      </c>
      <c r="Q153" s="192">
        <v>24.9</v>
      </c>
      <c r="R153" s="192">
        <v>24.2</v>
      </c>
      <c r="S153" s="192">
        <v>24.2</v>
      </c>
      <c r="T153" s="167"/>
      <c r="U153" s="167"/>
      <c r="V153" s="167"/>
      <c r="W153" s="186">
        <f>COUNT(B153:V153)</f>
        <v>13</v>
      </c>
      <c r="X153">
        <v>25.8</v>
      </c>
    </row>
    <row r="154" spans="1:24" x14ac:dyDescent="0.25">
      <c r="A154" s="166" t="s">
        <v>295</v>
      </c>
      <c r="B154" s="167"/>
      <c r="C154" s="167"/>
      <c r="D154" s="167"/>
      <c r="E154" s="167">
        <v>24.7</v>
      </c>
      <c r="F154" s="167"/>
      <c r="G154" s="167"/>
      <c r="H154" s="167"/>
      <c r="I154" s="167">
        <v>24.7</v>
      </c>
      <c r="J154" s="167">
        <v>24.7</v>
      </c>
      <c r="K154" s="167"/>
      <c r="L154" s="167"/>
      <c r="M154" s="167"/>
      <c r="N154" s="192">
        <v>24.1</v>
      </c>
      <c r="O154" s="167"/>
      <c r="P154" s="167"/>
      <c r="Q154" s="167"/>
      <c r="R154" s="167"/>
      <c r="S154" s="167"/>
      <c r="T154" s="167"/>
      <c r="U154" s="167"/>
      <c r="V154" s="167"/>
      <c r="W154" s="186">
        <f>COUNT(B154:V154)</f>
        <v>4</v>
      </c>
      <c r="X154">
        <v>24.7</v>
      </c>
    </row>
    <row r="155" spans="1:24" x14ac:dyDescent="0.25">
      <c r="A155" s="166" t="s">
        <v>303</v>
      </c>
      <c r="B155" s="167"/>
      <c r="C155" s="167"/>
      <c r="D155" s="167"/>
      <c r="E155" s="167">
        <v>18.7</v>
      </c>
      <c r="F155" s="167"/>
      <c r="G155" s="167"/>
      <c r="H155" s="167"/>
      <c r="I155" s="167">
        <v>18.7</v>
      </c>
      <c r="J155" s="167">
        <v>18.7</v>
      </c>
      <c r="K155" s="167"/>
      <c r="L155" s="167"/>
      <c r="M155" s="167"/>
      <c r="N155" s="193">
        <v>18.899999999999999</v>
      </c>
      <c r="O155" s="167"/>
      <c r="P155" s="167"/>
      <c r="Q155" s="167"/>
      <c r="R155" s="167"/>
      <c r="S155" s="167"/>
      <c r="T155" s="167"/>
      <c r="U155" s="167"/>
      <c r="V155" s="167"/>
      <c r="W155" s="186">
        <f>COUNT(B155:V155)</f>
        <v>4</v>
      </c>
      <c r="X155">
        <v>18.7</v>
      </c>
    </row>
    <row r="156" spans="1:24" x14ac:dyDescent="0.25">
      <c r="A156" s="166" t="s">
        <v>389</v>
      </c>
      <c r="B156" s="167"/>
      <c r="C156" s="167"/>
      <c r="D156" s="167"/>
      <c r="E156" s="167"/>
      <c r="F156" s="167"/>
      <c r="G156" s="167"/>
      <c r="H156" s="167"/>
      <c r="I156" s="167">
        <v>18.3</v>
      </c>
      <c r="J156" s="167"/>
      <c r="K156" s="193">
        <v>18.5</v>
      </c>
      <c r="L156" s="193">
        <v>19.2</v>
      </c>
      <c r="M156" s="193">
        <v>19.100000000000001</v>
      </c>
      <c r="N156" s="167"/>
      <c r="O156" s="193">
        <v>19.600000000000001</v>
      </c>
      <c r="P156" s="167"/>
      <c r="Q156" s="167"/>
      <c r="R156" s="167"/>
      <c r="S156" s="193">
        <v>20.2</v>
      </c>
      <c r="T156" s="167"/>
      <c r="U156" s="167"/>
      <c r="V156" s="167"/>
      <c r="W156" s="186">
        <f>COUNT(B156:V156)</f>
        <v>6</v>
      </c>
      <c r="X156">
        <v>18.3</v>
      </c>
    </row>
    <row r="157" spans="1:24" x14ac:dyDescent="0.25">
      <c r="A157" s="166" t="s">
        <v>413</v>
      </c>
      <c r="B157" s="167"/>
      <c r="C157" s="167"/>
      <c r="D157" s="167"/>
      <c r="E157" s="167"/>
      <c r="F157" s="167"/>
      <c r="G157" s="167"/>
      <c r="H157" s="167"/>
      <c r="I157" s="167"/>
      <c r="J157" s="167">
        <v>9.8000000000000007</v>
      </c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86">
        <f>COUNT(B157:V157)</f>
        <v>1</v>
      </c>
      <c r="X157">
        <v>9.8000000000000007</v>
      </c>
    </row>
    <row r="158" spans="1:24" x14ac:dyDescent="0.25">
      <c r="A158" s="166" t="s">
        <v>404</v>
      </c>
      <c r="B158" s="167"/>
      <c r="C158" s="167"/>
      <c r="D158" s="167"/>
      <c r="E158" s="167"/>
      <c r="F158" s="167"/>
      <c r="G158" s="167"/>
      <c r="H158" s="167"/>
      <c r="I158" s="167"/>
      <c r="J158" s="167">
        <v>15.8</v>
      </c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86">
        <f>COUNT(B158:V158)</f>
        <v>1</v>
      </c>
      <c r="X158">
        <v>15.8</v>
      </c>
    </row>
    <row r="159" spans="1:24" x14ac:dyDescent="0.25">
      <c r="A159" s="166" t="s">
        <v>191</v>
      </c>
      <c r="B159" s="167"/>
      <c r="C159" s="167">
        <v>28.1</v>
      </c>
      <c r="D159" s="167"/>
      <c r="E159" s="167"/>
      <c r="F159" s="167"/>
      <c r="G159" s="167">
        <v>28.1</v>
      </c>
      <c r="H159" s="167"/>
      <c r="I159" s="167"/>
      <c r="J159" s="167"/>
      <c r="K159" s="167"/>
      <c r="L159" s="167"/>
      <c r="M159" s="193">
        <v>28.8</v>
      </c>
      <c r="N159" s="167"/>
      <c r="O159" s="167"/>
      <c r="P159" s="193">
        <v>29.8</v>
      </c>
      <c r="Q159" s="193">
        <v>29.8</v>
      </c>
      <c r="R159" s="167"/>
      <c r="S159" s="193">
        <v>30.4</v>
      </c>
      <c r="T159" s="167"/>
      <c r="U159" s="167"/>
      <c r="V159" s="167"/>
      <c r="W159" s="186">
        <f>COUNT(B159:V159)</f>
        <v>6</v>
      </c>
      <c r="X159">
        <v>28.1</v>
      </c>
    </row>
    <row r="160" spans="1:24" x14ac:dyDescent="0.25">
      <c r="A160" s="166" t="s">
        <v>347</v>
      </c>
      <c r="B160" s="167"/>
      <c r="C160" s="167"/>
      <c r="D160" s="167"/>
      <c r="E160" s="167"/>
      <c r="F160" s="167"/>
      <c r="G160" s="167">
        <v>29.5</v>
      </c>
      <c r="H160" s="167"/>
      <c r="I160" s="167">
        <v>29.5</v>
      </c>
      <c r="J160" s="167"/>
      <c r="K160" s="167"/>
      <c r="L160" s="167"/>
      <c r="M160" s="167"/>
      <c r="N160" s="167"/>
      <c r="O160" s="167">
        <v>29.5</v>
      </c>
      <c r="P160" s="167"/>
      <c r="Q160" s="167"/>
      <c r="R160" s="167"/>
      <c r="S160" s="167"/>
      <c r="T160" s="167"/>
      <c r="U160" s="167"/>
      <c r="V160" s="167"/>
      <c r="W160" s="186">
        <f>COUNT(B160:V160)</f>
        <v>3</v>
      </c>
      <c r="X160">
        <v>29.5</v>
      </c>
    </row>
    <row r="161" spans="1:24" x14ac:dyDescent="0.25">
      <c r="A161" s="166" t="s">
        <v>157</v>
      </c>
      <c r="B161" s="167"/>
      <c r="C161" s="167">
        <v>20</v>
      </c>
      <c r="D161" s="167">
        <v>20</v>
      </c>
      <c r="E161" s="167">
        <v>20</v>
      </c>
      <c r="F161" s="167"/>
      <c r="G161" s="167">
        <v>20</v>
      </c>
      <c r="H161" s="167"/>
      <c r="I161" s="193">
        <v>21.8</v>
      </c>
      <c r="J161" s="193">
        <v>21.9</v>
      </c>
      <c r="K161" s="167"/>
      <c r="L161" s="167"/>
      <c r="M161" s="193">
        <v>23.8</v>
      </c>
      <c r="N161" s="193">
        <v>23.4</v>
      </c>
      <c r="O161" s="167"/>
      <c r="P161" s="167"/>
      <c r="Q161" s="167"/>
      <c r="R161" s="167"/>
      <c r="S161" s="167"/>
      <c r="T161" s="167"/>
      <c r="U161" s="167"/>
      <c r="V161" s="167"/>
      <c r="W161" s="186">
        <f>COUNT(B161:V161)</f>
        <v>8</v>
      </c>
      <c r="X161">
        <v>20</v>
      </c>
    </row>
    <row r="162" spans="1:24" x14ac:dyDescent="0.25">
      <c r="A162" s="166" t="s">
        <v>289</v>
      </c>
      <c r="B162" s="167"/>
      <c r="C162" s="167"/>
      <c r="D162" s="167">
        <v>27.7</v>
      </c>
      <c r="E162" s="193">
        <v>28</v>
      </c>
      <c r="F162" s="167"/>
      <c r="G162" s="193">
        <v>28</v>
      </c>
      <c r="H162" s="167"/>
      <c r="I162" s="193">
        <v>28</v>
      </c>
      <c r="J162" s="193">
        <v>28</v>
      </c>
      <c r="K162" s="167"/>
      <c r="L162" s="167"/>
      <c r="M162" s="167"/>
      <c r="N162" s="193">
        <v>28.1</v>
      </c>
      <c r="O162" s="167"/>
      <c r="P162" s="167"/>
      <c r="Q162" s="167"/>
      <c r="R162" s="167"/>
      <c r="S162" s="167"/>
      <c r="T162" s="167"/>
      <c r="U162" s="167"/>
      <c r="V162" s="167"/>
      <c r="W162" s="186">
        <f>COUNT(B162:V162)</f>
        <v>6</v>
      </c>
      <c r="X162">
        <v>27.7</v>
      </c>
    </row>
    <row r="163" spans="1:24" x14ac:dyDescent="0.25">
      <c r="A163" s="166" t="s">
        <v>155</v>
      </c>
      <c r="B163" s="167"/>
      <c r="C163" s="167">
        <v>24.8</v>
      </c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93">
        <v>24.9</v>
      </c>
      <c r="T163" s="167"/>
      <c r="U163" s="167"/>
      <c r="V163" s="167"/>
      <c r="W163" s="186">
        <f>COUNT(B163:V163)</f>
        <v>2</v>
      </c>
      <c r="X163">
        <v>24.8</v>
      </c>
    </row>
    <row r="164" spans="1:24" x14ac:dyDescent="0.25">
      <c r="A164" s="166" t="s">
        <v>117</v>
      </c>
      <c r="B164" s="167"/>
      <c r="C164" s="167">
        <v>16.8</v>
      </c>
      <c r="D164" s="167"/>
      <c r="E164" s="167"/>
      <c r="F164" s="167"/>
      <c r="G164" s="167"/>
      <c r="H164" s="193">
        <v>17.100000000000001</v>
      </c>
      <c r="I164" s="167"/>
      <c r="J164" s="193">
        <v>17.100000000000001</v>
      </c>
      <c r="K164" s="193">
        <v>17</v>
      </c>
      <c r="L164" s="167"/>
      <c r="M164" s="193">
        <v>17</v>
      </c>
      <c r="N164" s="167"/>
      <c r="O164" s="193">
        <v>17</v>
      </c>
      <c r="P164" s="167"/>
      <c r="Q164" s="167"/>
      <c r="R164" s="192">
        <v>16.3</v>
      </c>
      <c r="S164" s="167"/>
      <c r="T164" s="167"/>
      <c r="U164" s="167"/>
      <c r="V164" s="167"/>
      <c r="W164" s="186">
        <f>COUNT(B164:V164)</f>
        <v>7</v>
      </c>
      <c r="X164">
        <v>16.8</v>
      </c>
    </row>
    <row r="165" spans="1:24" x14ac:dyDescent="0.25">
      <c r="A165" s="166" t="s">
        <v>399</v>
      </c>
      <c r="B165" s="167"/>
      <c r="C165" s="167"/>
      <c r="D165" s="167"/>
      <c r="E165" s="167"/>
      <c r="F165" s="167"/>
      <c r="G165" s="167"/>
      <c r="H165" s="167"/>
      <c r="I165" s="167"/>
      <c r="J165" s="167">
        <v>18.8</v>
      </c>
      <c r="K165" s="167">
        <v>18.8</v>
      </c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86">
        <f>COUNT(B165:V165)</f>
        <v>2</v>
      </c>
      <c r="X165">
        <v>18.8</v>
      </c>
    </row>
    <row r="166" spans="1:24" x14ac:dyDescent="0.25">
      <c r="A166" s="166" t="s">
        <v>101</v>
      </c>
      <c r="B166" s="167"/>
      <c r="C166" s="167"/>
      <c r="D166" s="167"/>
      <c r="E166" s="167">
        <v>15.6</v>
      </c>
      <c r="F166" s="167"/>
      <c r="G166" s="167">
        <v>15.6</v>
      </c>
      <c r="H166" s="167"/>
      <c r="I166" s="192">
        <v>15</v>
      </c>
      <c r="J166" s="192">
        <v>15.1</v>
      </c>
      <c r="K166" s="167"/>
      <c r="L166" s="167"/>
      <c r="M166" s="167"/>
      <c r="N166" s="192">
        <v>15.1</v>
      </c>
      <c r="O166" s="167"/>
      <c r="P166" s="167"/>
      <c r="Q166" s="167"/>
      <c r="R166" s="167"/>
      <c r="S166" s="167"/>
      <c r="T166" s="167"/>
      <c r="U166" s="167"/>
      <c r="V166" s="167"/>
      <c r="W166" s="186">
        <f>COUNT(B166:V166)</f>
        <v>5</v>
      </c>
      <c r="X166">
        <v>15.6</v>
      </c>
    </row>
    <row r="167" spans="1:24" x14ac:dyDescent="0.25">
      <c r="A167" s="166" t="s">
        <v>178</v>
      </c>
      <c r="B167" s="167"/>
      <c r="C167" s="167">
        <v>27.9</v>
      </c>
      <c r="D167" s="167"/>
      <c r="E167" s="167"/>
      <c r="F167" s="167">
        <v>27.9</v>
      </c>
      <c r="G167" s="167">
        <v>27.9</v>
      </c>
      <c r="H167" s="193">
        <v>28.1</v>
      </c>
      <c r="I167" s="167"/>
      <c r="J167" s="193">
        <v>28.1</v>
      </c>
      <c r="K167" s="167"/>
      <c r="L167" s="167"/>
      <c r="M167" s="167"/>
      <c r="N167" s="167"/>
      <c r="O167" s="167"/>
      <c r="P167" s="167"/>
      <c r="Q167" s="192">
        <v>27.8</v>
      </c>
      <c r="R167" s="193">
        <v>28.5</v>
      </c>
      <c r="S167" s="193">
        <v>28.5</v>
      </c>
      <c r="T167" s="167"/>
      <c r="U167" s="167"/>
      <c r="V167" s="167"/>
      <c r="W167" s="186">
        <f>COUNT(B167:V167)</f>
        <v>8</v>
      </c>
      <c r="X167">
        <v>27.9</v>
      </c>
    </row>
    <row r="168" spans="1:24" x14ac:dyDescent="0.25">
      <c r="A168" s="166" t="s">
        <v>133</v>
      </c>
      <c r="B168" s="167"/>
      <c r="C168" s="167">
        <v>32</v>
      </c>
      <c r="D168" s="167"/>
      <c r="E168" s="167"/>
      <c r="F168" s="193">
        <v>32.6</v>
      </c>
      <c r="G168" s="193">
        <v>32.6</v>
      </c>
      <c r="H168" s="193">
        <v>32.6</v>
      </c>
      <c r="I168" s="167"/>
      <c r="J168" s="193">
        <v>32.6</v>
      </c>
      <c r="K168" s="167"/>
      <c r="L168" s="167"/>
      <c r="M168" s="167"/>
      <c r="N168" s="167"/>
      <c r="O168" s="167"/>
      <c r="P168" s="167"/>
      <c r="Q168" s="167"/>
      <c r="R168" s="193">
        <v>32.6</v>
      </c>
      <c r="S168" s="167"/>
      <c r="T168" s="167"/>
      <c r="U168" s="167"/>
      <c r="V168" s="167"/>
      <c r="W168" s="186">
        <f>COUNT(B168:V168)</f>
        <v>6</v>
      </c>
      <c r="X168">
        <v>32</v>
      </c>
    </row>
    <row r="169" spans="1:24" x14ac:dyDescent="0.25">
      <c r="A169" s="166" t="s">
        <v>259</v>
      </c>
      <c r="B169" s="167"/>
      <c r="C169" s="167">
        <v>24.5</v>
      </c>
      <c r="D169" s="167"/>
      <c r="E169" s="192">
        <v>23.9</v>
      </c>
      <c r="F169" s="192">
        <v>23.9</v>
      </c>
      <c r="G169" s="192">
        <v>23.9</v>
      </c>
      <c r="H169" s="192">
        <v>23.9</v>
      </c>
      <c r="I169" s="192">
        <v>23.9</v>
      </c>
      <c r="J169" s="193">
        <v>24.7</v>
      </c>
      <c r="K169" s="193">
        <v>25.8</v>
      </c>
      <c r="L169" s="193">
        <v>25.8</v>
      </c>
      <c r="M169" s="193">
        <v>24.9</v>
      </c>
      <c r="N169" s="193">
        <v>25.5</v>
      </c>
      <c r="O169" s="193">
        <v>25.4</v>
      </c>
      <c r="P169" s="193">
        <v>25.4</v>
      </c>
      <c r="Q169" s="167"/>
      <c r="R169" s="193">
        <v>25.6</v>
      </c>
      <c r="S169" s="193">
        <v>25.6</v>
      </c>
      <c r="T169" s="167"/>
      <c r="U169" s="167"/>
      <c r="V169" s="167"/>
      <c r="W169" s="186">
        <f>COUNT(B169:V169)</f>
        <v>15</v>
      </c>
      <c r="X169">
        <v>24.5</v>
      </c>
    </row>
    <row r="170" spans="1:24" x14ac:dyDescent="0.25">
      <c r="A170" s="166" t="s">
        <v>316</v>
      </c>
      <c r="B170" s="167"/>
      <c r="C170" s="167"/>
      <c r="D170" s="167"/>
      <c r="E170" s="167">
        <v>19.8</v>
      </c>
      <c r="F170" s="167"/>
      <c r="G170" s="167">
        <v>19.8</v>
      </c>
      <c r="H170" s="167"/>
      <c r="I170" s="192">
        <v>19.100000000000001</v>
      </c>
      <c r="J170" s="167"/>
      <c r="K170" s="167"/>
      <c r="L170" s="167"/>
      <c r="M170" s="167"/>
      <c r="N170" s="192">
        <v>18.7</v>
      </c>
      <c r="O170" s="167"/>
      <c r="P170" s="167"/>
      <c r="Q170" s="167"/>
      <c r="R170" s="167"/>
      <c r="S170" s="192">
        <v>19.100000000000001</v>
      </c>
      <c r="T170" s="167"/>
      <c r="U170" s="167"/>
      <c r="V170" s="167"/>
      <c r="W170" s="186">
        <f>COUNT(B170:V170)</f>
        <v>5</v>
      </c>
      <c r="X170">
        <v>19.8</v>
      </c>
    </row>
    <row r="171" spans="1:24" x14ac:dyDescent="0.25">
      <c r="A171" s="166" t="s">
        <v>437</v>
      </c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>
        <v>10.7</v>
      </c>
      <c r="R171" s="192">
        <v>10.6</v>
      </c>
      <c r="S171" s="167"/>
      <c r="T171" s="167"/>
      <c r="U171" s="167"/>
      <c r="V171" s="167"/>
      <c r="W171" s="186">
        <f>COUNT(B171:V171)</f>
        <v>2</v>
      </c>
      <c r="X171">
        <v>10.7</v>
      </c>
    </row>
    <row r="172" spans="1:24" x14ac:dyDescent="0.25">
      <c r="A172" s="166" t="s">
        <v>439</v>
      </c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>
        <v>23.5</v>
      </c>
      <c r="R172" s="167">
        <v>23.5</v>
      </c>
      <c r="S172" s="167"/>
      <c r="T172" s="167"/>
      <c r="U172" s="167"/>
      <c r="V172" s="167"/>
      <c r="W172" s="186">
        <f>COUNT(B172:V172)</f>
        <v>2</v>
      </c>
      <c r="X172">
        <v>23.5</v>
      </c>
    </row>
    <row r="173" spans="1:24" x14ac:dyDescent="0.25">
      <c r="A173" s="166" t="s">
        <v>440</v>
      </c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>
        <v>20.6</v>
      </c>
      <c r="R173" s="167"/>
      <c r="S173" s="167"/>
      <c r="T173" s="167"/>
      <c r="U173" s="167"/>
      <c r="V173" s="167"/>
      <c r="W173" s="186">
        <f>COUNT(B173:V173)</f>
        <v>1</v>
      </c>
      <c r="X173">
        <v>20.6</v>
      </c>
    </row>
    <row r="174" spans="1:24" x14ac:dyDescent="0.25">
      <c r="A174" s="166" t="s">
        <v>220</v>
      </c>
      <c r="B174" s="167"/>
      <c r="C174" s="167">
        <v>39.799999999999997</v>
      </c>
      <c r="D174" s="167"/>
      <c r="E174" s="167"/>
      <c r="F174" s="167"/>
      <c r="G174" s="167"/>
      <c r="H174" s="192">
        <v>39.5</v>
      </c>
      <c r="I174" s="167"/>
      <c r="J174" s="192">
        <v>39.6</v>
      </c>
      <c r="K174" s="192">
        <v>35.9</v>
      </c>
      <c r="L174" s="167"/>
      <c r="M174" s="192">
        <v>34.5</v>
      </c>
      <c r="N174" s="167"/>
      <c r="O174" s="167"/>
      <c r="P174" s="167"/>
      <c r="Q174" s="167"/>
      <c r="R174" s="192">
        <v>33.1</v>
      </c>
      <c r="S174" s="192">
        <v>33.1</v>
      </c>
      <c r="T174" s="167"/>
      <c r="U174" s="167"/>
      <c r="V174" s="167"/>
      <c r="W174" s="186">
        <f>COUNT(B174:V174)</f>
        <v>7</v>
      </c>
      <c r="X174">
        <v>39.799999999999997</v>
      </c>
    </row>
    <row r="175" spans="1:24" x14ac:dyDescent="0.25">
      <c r="A175" s="166" t="s">
        <v>169</v>
      </c>
      <c r="B175" s="167"/>
      <c r="C175" s="167">
        <v>22.5</v>
      </c>
      <c r="D175" s="167"/>
      <c r="E175" s="167"/>
      <c r="F175" s="167"/>
      <c r="G175" s="167"/>
      <c r="H175" s="167"/>
      <c r="I175" s="192">
        <v>21.6</v>
      </c>
      <c r="J175" s="192">
        <v>19</v>
      </c>
      <c r="K175" s="167"/>
      <c r="L175" s="192">
        <v>19.2</v>
      </c>
      <c r="M175" s="192">
        <v>19.100000000000001</v>
      </c>
      <c r="N175" s="192">
        <v>19.100000000000001</v>
      </c>
      <c r="O175" s="167"/>
      <c r="P175" s="167"/>
      <c r="Q175" s="167"/>
      <c r="R175" s="167"/>
      <c r="S175" s="167"/>
      <c r="T175" s="167"/>
      <c r="U175" s="167"/>
      <c r="V175" s="167"/>
      <c r="W175" s="186">
        <f>COUNT(B175:V175)</f>
        <v>6</v>
      </c>
      <c r="X175">
        <v>22.5</v>
      </c>
    </row>
    <row r="176" spans="1:24" x14ac:dyDescent="0.25">
      <c r="A176" s="166" t="s">
        <v>168</v>
      </c>
      <c r="B176" s="167"/>
      <c r="C176" s="167">
        <v>19</v>
      </c>
      <c r="D176" s="167"/>
      <c r="E176" s="193">
        <v>19.2</v>
      </c>
      <c r="F176" s="193">
        <v>19.2</v>
      </c>
      <c r="G176" s="193">
        <v>19.399999999999999</v>
      </c>
      <c r="H176" s="193">
        <v>19.399999999999999</v>
      </c>
      <c r="I176" s="193">
        <v>19.399999999999999</v>
      </c>
      <c r="J176" s="193">
        <v>19.600000000000001</v>
      </c>
      <c r="K176" s="193">
        <v>19.600000000000001</v>
      </c>
      <c r="L176" s="193">
        <v>19.600000000000001</v>
      </c>
      <c r="M176" s="193">
        <v>19.899999999999999</v>
      </c>
      <c r="N176" s="193">
        <v>20</v>
      </c>
      <c r="O176" s="167"/>
      <c r="P176" s="167"/>
      <c r="Q176" s="193">
        <v>20.5</v>
      </c>
      <c r="R176" s="193">
        <v>19.600000000000001</v>
      </c>
      <c r="S176" s="193">
        <v>19.600000000000001</v>
      </c>
      <c r="T176" s="167"/>
      <c r="U176" s="167"/>
      <c r="V176" s="167"/>
      <c r="W176" s="186">
        <f>COUNT(B176:V176)</f>
        <v>14</v>
      </c>
      <c r="X176">
        <v>19</v>
      </c>
    </row>
    <row r="177" spans="1:24" x14ac:dyDescent="0.25">
      <c r="A177" s="166" t="s">
        <v>359</v>
      </c>
      <c r="B177" s="167"/>
      <c r="C177" s="167"/>
      <c r="D177" s="167"/>
      <c r="E177" s="167"/>
      <c r="F177" s="167"/>
      <c r="G177" s="167">
        <v>31.7</v>
      </c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86">
        <f>COUNT(B177:V177)</f>
        <v>1</v>
      </c>
      <c r="X177">
        <v>31.7</v>
      </c>
    </row>
    <row r="178" spans="1:24" x14ac:dyDescent="0.25">
      <c r="A178" s="166" t="s">
        <v>321</v>
      </c>
      <c r="B178" s="167"/>
      <c r="C178" s="167"/>
      <c r="D178" s="167"/>
      <c r="E178" s="167">
        <v>18.8</v>
      </c>
      <c r="F178" s="167"/>
      <c r="G178" s="192">
        <v>18.7</v>
      </c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86">
        <f>COUNT(B178:V178)</f>
        <v>2</v>
      </c>
      <c r="X178">
        <v>18.8</v>
      </c>
    </row>
    <row r="179" spans="1:24" x14ac:dyDescent="0.25">
      <c r="A179" s="166" t="s">
        <v>424</v>
      </c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>
        <v>15.2</v>
      </c>
      <c r="M179" s="167">
        <v>15.2</v>
      </c>
      <c r="N179" s="167"/>
      <c r="O179" s="167">
        <v>15.2</v>
      </c>
      <c r="P179" s="167"/>
      <c r="Q179" s="167"/>
      <c r="R179" s="167"/>
      <c r="S179" s="167"/>
      <c r="T179" s="167"/>
      <c r="U179" s="167"/>
      <c r="V179" s="167"/>
      <c r="W179" s="186">
        <f>COUNT(B179:V179)</f>
        <v>3</v>
      </c>
      <c r="X179">
        <v>15.2</v>
      </c>
    </row>
    <row r="180" spans="1:24" x14ac:dyDescent="0.25">
      <c r="A180" s="166" t="s">
        <v>89</v>
      </c>
      <c r="B180" s="167"/>
      <c r="C180" s="167">
        <v>31.5</v>
      </c>
      <c r="D180" s="192">
        <v>30.9</v>
      </c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86">
        <f>COUNT(B180:V180)</f>
        <v>2</v>
      </c>
      <c r="X180">
        <v>31.5</v>
      </c>
    </row>
    <row r="181" spans="1:24" x14ac:dyDescent="0.25">
      <c r="A181" s="166" t="s">
        <v>144</v>
      </c>
      <c r="B181" s="167"/>
      <c r="C181" s="167">
        <v>26.8</v>
      </c>
      <c r="D181" s="193">
        <v>26.9</v>
      </c>
      <c r="E181" s="193">
        <v>27.3</v>
      </c>
      <c r="F181" s="193">
        <v>27.3</v>
      </c>
      <c r="G181" s="193">
        <v>28.1</v>
      </c>
      <c r="H181" s="193">
        <v>27.6</v>
      </c>
      <c r="I181" s="193">
        <v>27.6</v>
      </c>
      <c r="J181" s="193">
        <v>27.6</v>
      </c>
      <c r="K181" s="193">
        <v>27.8</v>
      </c>
      <c r="L181" s="193">
        <v>27.8</v>
      </c>
      <c r="M181" s="193">
        <v>27.4</v>
      </c>
      <c r="N181" s="193">
        <v>27.4</v>
      </c>
      <c r="O181" s="192">
        <v>25.7</v>
      </c>
      <c r="P181" s="192">
        <v>26.7</v>
      </c>
      <c r="Q181" s="192">
        <v>26</v>
      </c>
      <c r="R181" s="192">
        <v>26</v>
      </c>
      <c r="S181" s="192">
        <v>26</v>
      </c>
      <c r="T181" s="167"/>
      <c r="U181" s="167"/>
      <c r="V181" s="167"/>
      <c r="W181" s="186">
        <f>COUNT(B181:V181)</f>
        <v>17</v>
      </c>
      <c r="X181">
        <v>26.8</v>
      </c>
    </row>
    <row r="182" spans="1:24" x14ac:dyDescent="0.25">
      <c r="A182" s="166" t="s">
        <v>186</v>
      </c>
      <c r="B182" s="167"/>
      <c r="C182" s="167">
        <v>28.3</v>
      </c>
      <c r="D182" s="167">
        <v>28.3</v>
      </c>
      <c r="E182" s="193">
        <v>28.4</v>
      </c>
      <c r="F182" s="193">
        <v>28.4</v>
      </c>
      <c r="G182" s="192">
        <v>27.8</v>
      </c>
      <c r="H182" s="192">
        <v>27.8</v>
      </c>
      <c r="I182" s="192">
        <v>27.8</v>
      </c>
      <c r="J182" s="192">
        <v>28</v>
      </c>
      <c r="K182" s="192">
        <v>27.7</v>
      </c>
      <c r="L182" s="192">
        <v>27.7</v>
      </c>
      <c r="M182" s="192">
        <v>27.1</v>
      </c>
      <c r="N182" s="192">
        <v>27.1</v>
      </c>
      <c r="O182" s="192">
        <v>27.1</v>
      </c>
      <c r="P182" s="192">
        <v>26.8</v>
      </c>
      <c r="Q182" s="192">
        <v>26.3</v>
      </c>
      <c r="R182" s="192">
        <v>26.5</v>
      </c>
      <c r="S182" s="192">
        <v>26.5</v>
      </c>
      <c r="T182" s="167"/>
      <c r="U182" s="167"/>
      <c r="V182" s="167"/>
      <c r="W182" s="186">
        <f>COUNT(B182:V182)</f>
        <v>17</v>
      </c>
      <c r="X182">
        <v>28.3</v>
      </c>
    </row>
    <row r="183" spans="1:24" x14ac:dyDescent="0.25">
      <c r="A183" s="166" t="s">
        <v>432</v>
      </c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>
        <v>17.600000000000001</v>
      </c>
      <c r="P183" s="167"/>
      <c r="Q183" s="167"/>
      <c r="R183" s="167"/>
      <c r="S183" s="167"/>
      <c r="T183" s="167"/>
      <c r="U183" s="167"/>
      <c r="V183" s="167"/>
      <c r="W183" s="186">
        <f>COUNT(B183:V183)</f>
        <v>1</v>
      </c>
      <c r="X183">
        <v>17.600000000000001</v>
      </c>
    </row>
    <row r="184" spans="1:24" x14ac:dyDescent="0.25">
      <c r="A184" s="166" t="s">
        <v>229</v>
      </c>
      <c r="B184" s="167"/>
      <c r="C184" s="167">
        <v>29.2</v>
      </c>
      <c r="D184" s="167"/>
      <c r="E184" s="167"/>
      <c r="F184" s="193">
        <v>29.9</v>
      </c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86">
        <f>COUNT(B184:V184)</f>
        <v>2</v>
      </c>
      <c r="X184">
        <v>29.2</v>
      </c>
    </row>
    <row r="185" spans="1:24" x14ac:dyDescent="0.25">
      <c r="A185" s="166" t="s">
        <v>226</v>
      </c>
      <c r="B185" s="167"/>
      <c r="C185" s="167">
        <v>39.1</v>
      </c>
      <c r="D185" s="167"/>
      <c r="E185" s="167"/>
      <c r="F185" s="167">
        <v>39.1</v>
      </c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86">
        <f>COUNT(B185:V185)</f>
        <v>2</v>
      </c>
      <c r="X185">
        <v>39.1</v>
      </c>
    </row>
    <row r="186" spans="1:24" x14ac:dyDescent="0.25">
      <c r="A186" s="166" t="s">
        <v>170</v>
      </c>
      <c r="B186" s="167"/>
      <c r="C186" s="167">
        <v>28.7</v>
      </c>
      <c r="D186" s="167">
        <v>28.7</v>
      </c>
      <c r="E186" s="167"/>
      <c r="F186" s="167"/>
      <c r="G186" s="167">
        <v>28.7</v>
      </c>
      <c r="H186" s="193">
        <v>29.2</v>
      </c>
      <c r="I186" s="167"/>
      <c r="J186" s="193">
        <v>29.2</v>
      </c>
      <c r="K186" s="193">
        <v>29.2</v>
      </c>
      <c r="L186" s="167"/>
      <c r="M186" s="193">
        <v>29.2</v>
      </c>
      <c r="N186" s="193">
        <v>30.4</v>
      </c>
      <c r="O186" s="167"/>
      <c r="P186" s="167"/>
      <c r="Q186" s="167"/>
      <c r="R186" s="193">
        <v>30.7</v>
      </c>
      <c r="S186" s="193">
        <v>30.7</v>
      </c>
      <c r="T186" s="167"/>
      <c r="U186" s="167"/>
      <c r="V186" s="167"/>
      <c r="W186" s="186">
        <f>COUNT(B186:V186)</f>
        <v>10</v>
      </c>
      <c r="X186">
        <v>28.7</v>
      </c>
    </row>
    <row r="187" spans="1:24" x14ac:dyDescent="0.25">
      <c r="A187" s="166" t="s">
        <v>310</v>
      </c>
      <c r="B187" s="167"/>
      <c r="C187" s="167"/>
      <c r="D187" s="167"/>
      <c r="E187" s="167">
        <v>27</v>
      </c>
      <c r="F187" s="167"/>
      <c r="G187" s="167">
        <v>27</v>
      </c>
      <c r="H187" s="167"/>
      <c r="I187" s="167">
        <v>27</v>
      </c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86">
        <f>COUNT(B187:V187)</f>
        <v>3</v>
      </c>
      <c r="X187">
        <v>27</v>
      </c>
    </row>
    <row r="188" spans="1:24" x14ac:dyDescent="0.25">
      <c r="A188" s="166" t="s">
        <v>334</v>
      </c>
      <c r="B188" s="167"/>
      <c r="C188" s="167"/>
      <c r="D188" s="167"/>
      <c r="E188" s="167"/>
      <c r="F188" s="167">
        <v>29.9</v>
      </c>
      <c r="G188" s="167"/>
      <c r="H188" s="193">
        <v>30.7</v>
      </c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86">
        <f>COUNT(B188:V188)</f>
        <v>2</v>
      </c>
      <c r="X188">
        <v>29.9</v>
      </c>
    </row>
    <row r="189" spans="1:24" x14ac:dyDescent="0.25">
      <c r="A189" s="166" t="s">
        <v>214</v>
      </c>
      <c r="B189" s="167"/>
      <c r="C189" s="167">
        <v>53.8</v>
      </c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86">
        <f>COUNT(B189:V189)</f>
        <v>1</v>
      </c>
      <c r="X189">
        <v>53.8</v>
      </c>
    </row>
    <row r="190" spans="1:24" x14ac:dyDescent="0.25">
      <c r="A190" s="166" t="s">
        <v>234</v>
      </c>
      <c r="B190" s="167"/>
      <c r="C190" s="167">
        <v>27.8</v>
      </c>
      <c r="D190" s="167"/>
      <c r="E190" s="167"/>
      <c r="F190" s="167"/>
      <c r="G190" s="167"/>
      <c r="H190" s="167"/>
      <c r="I190" s="192">
        <v>27.3</v>
      </c>
      <c r="J190" s="192">
        <v>26.8</v>
      </c>
      <c r="K190" s="167"/>
      <c r="L190" s="167"/>
      <c r="M190" s="167"/>
      <c r="N190" s="167"/>
      <c r="O190" s="167"/>
      <c r="P190" s="167"/>
      <c r="Q190" s="167"/>
      <c r="R190" s="167"/>
      <c r="S190" s="192">
        <v>26.8</v>
      </c>
      <c r="T190" s="167"/>
      <c r="U190" s="167"/>
      <c r="V190" s="167"/>
      <c r="W190" s="186">
        <f>COUNT(B190:V190)</f>
        <v>4</v>
      </c>
      <c r="X190">
        <v>27.8</v>
      </c>
    </row>
    <row r="191" spans="1:24" x14ac:dyDescent="0.25">
      <c r="A191" s="166" t="s">
        <v>329</v>
      </c>
      <c r="B191" s="167"/>
      <c r="C191" s="167"/>
      <c r="D191" s="167"/>
      <c r="E191" s="167"/>
      <c r="F191" s="167">
        <v>19.100000000000001</v>
      </c>
      <c r="G191" s="167"/>
      <c r="H191" s="192">
        <v>18.899999999999999</v>
      </c>
      <c r="I191" s="167"/>
      <c r="J191" s="192">
        <v>18.899999999999999</v>
      </c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86">
        <f>COUNT(B191:V191)</f>
        <v>3</v>
      </c>
      <c r="X191">
        <v>19.100000000000001</v>
      </c>
    </row>
    <row r="192" spans="1:24" x14ac:dyDescent="0.25">
      <c r="A192" s="166" t="s">
        <v>324</v>
      </c>
      <c r="B192" s="167"/>
      <c r="C192" s="167"/>
      <c r="D192" s="167"/>
      <c r="E192" s="167"/>
      <c r="F192" s="167">
        <v>22.5</v>
      </c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86">
        <f>COUNT(B192:V192)</f>
        <v>1</v>
      </c>
      <c r="X192">
        <v>22.5</v>
      </c>
    </row>
    <row r="193" spans="1:24" x14ac:dyDescent="0.25">
      <c r="A193" s="166" t="s">
        <v>367</v>
      </c>
      <c r="B193" s="167"/>
      <c r="C193" s="167"/>
      <c r="D193" s="167"/>
      <c r="E193" s="167"/>
      <c r="F193" s="167"/>
      <c r="G193" s="167"/>
      <c r="H193" s="167">
        <v>24.4</v>
      </c>
      <c r="I193" s="167"/>
      <c r="J193" s="193">
        <v>24.8</v>
      </c>
      <c r="K193" s="167"/>
      <c r="L193" s="167"/>
      <c r="M193" s="167"/>
      <c r="N193" s="167"/>
      <c r="O193" s="167"/>
      <c r="P193" s="167"/>
      <c r="Q193" s="193">
        <v>24.8</v>
      </c>
      <c r="R193" s="193">
        <v>25</v>
      </c>
      <c r="S193" s="167"/>
      <c r="T193" s="167"/>
      <c r="U193" s="167"/>
      <c r="V193" s="167"/>
      <c r="W193" s="186">
        <f>COUNT(B193:V193)</f>
        <v>4</v>
      </c>
      <c r="X193">
        <v>24.4</v>
      </c>
    </row>
    <row r="194" spans="1:24" x14ac:dyDescent="0.25">
      <c r="A194" s="166" t="s">
        <v>260</v>
      </c>
      <c r="B194" s="167"/>
      <c r="C194" s="167">
        <v>22.1</v>
      </c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86">
        <f>COUNT(B194:V194)</f>
        <v>1</v>
      </c>
      <c r="X194">
        <v>22.1</v>
      </c>
    </row>
    <row r="195" spans="1:24" x14ac:dyDescent="0.25">
      <c r="A195" s="166" t="s">
        <v>112</v>
      </c>
      <c r="B195" s="167"/>
      <c r="C195" s="167">
        <v>25.5</v>
      </c>
      <c r="D195" s="167"/>
      <c r="E195" s="167"/>
      <c r="F195" s="192">
        <v>25.1</v>
      </c>
      <c r="G195" s="192">
        <v>25.1</v>
      </c>
      <c r="H195" s="193">
        <v>25.9</v>
      </c>
      <c r="I195" s="167"/>
      <c r="J195" s="193">
        <v>26.2</v>
      </c>
      <c r="K195" s="167"/>
      <c r="L195" s="167"/>
      <c r="M195" s="167"/>
      <c r="N195" s="193">
        <v>26.2</v>
      </c>
      <c r="O195" s="193">
        <v>25.8</v>
      </c>
      <c r="P195" s="193">
        <v>25.8</v>
      </c>
      <c r="Q195" s="193">
        <v>25.6</v>
      </c>
      <c r="R195" s="193">
        <v>26.4</v>
      </c>
      <c r="S195" s="167"/>
      <c r="T195" s="167"/>
      <c r="U195" s="167"/>
      <c r="V195" s="167"/>
      <c r="W195" s="186">
        <f>COUNT(B195:V195)</f>
        <v>10</v>
      </c>
      <c r="X195">
        <v>25.5</v>
      </c>
    </row>
    <row r="196" spans="1:24" x14ac:dyDescent="0.25">
      <c r="A196" s="166" t="s">
        <v>150</v>
      </c>
      <c r="B196" s="167"/>
      <c r="C196" s="167">
        <v>24.1</v>
      </c>
      <c r="D196" s="167"/>
      <c r="E196" s="167"/>
      <c r="F196" s="193">
        <v>25.3</v>
      </c>
      <c r="G196" s="193">
        <v>26.1</v>
      </c>
      <c r="H196" s="193">
        <v>26.6</v>
      </c>
      <c r="I196" s="167"/>
      <c r="J196" s="193">
        <v>27</v>
      </c>
      <c r="K196" s="167"/>
      <c r="L196" s="167"/>
      <c r="M196" s="167"/>
      <c r="N196" s="193">
        <v>27.2</v>
      </c>
      <c r="O196" s="193">
        <v>27.3</v>
      </c>
      <c r="P196" s="193">
        <v>27.3</v>
      </c>
      <c r="Q196" s="193">
        <v>27.1</v>
      </c>
      <c r="R196" s="193">
        <v>27.8</v>
      </c>
      <c r="S196" s="167"/>
      <c r="T196" s="167"/>
      <c r="U196" s="167"/>
      <c r="V196" s="167"/>
      <c r="W196" s="186">
        <f>COUNT(B196:V196)</f>
        <v>10</v>
      </c>
      <c r="X196">
        <v>24.1</v>
      </c>
    </row>
    <row r="197" spans="1:24" x14ac:dyDescent="0.25">
      <c r="A197" s="166" t="s">
        <v>190</v>
      </c>
      <c r="B197" s="167"/>
      <c r="C197" s="167">
        <v>29.7</v>
      </c>
      <c r="D197" s="167"/>
      <c r="E197" s="193">
        <v>29.8</v>
      </c>
      <c r="F197" s="167"/>
      <c r="G197" s="193">
        <v>29.8</v>
      </c>
      <c r="H197" s="193">
        <v>29.8</v>
      </c>
      <c r="I197" s="193">
        <v>29.8</v>
      </c>
      <c r="J197" s="193">
        <v>29.9</v>
      </c>
      <c r="K197" s="167"/>
      <c r="L197" s="192">
        <v>29.4</v>
      </c>
      <c r="M197" s="192">
        <v>29.3</v>
      </c>
      <c r="N197" s="192">
        <v>29</v>
      </c>
      <c r="O197" s="192">
        <v>29.1</v>
      </c>
      <c r="P197" s="192">
        <v>29.1</v>
      </c>
      <c r="Q197" s="193">
        <v>30.4</v>
      </c>
      <c r="R197" s="193">
        <v>29.9</v>
      </c>
      <c r="S197" s="193">
        <v>29.9</v>
      </c>
      <c r="T197" s="167"/>
      <c r="U197" s="167"/>
      <c r="V197" s="167"/>
      <c r="W197" s="186">
        <f>COUNT(B197:V197)</f>
        <v>14</v>
      </c>
      <c r="X197">
        <v>29.7</v>
      </c>
    </row>
    <row r="198" spans="1:24" x14ac:dyDescent="0.25">
      <c r="A198" s="166" t="s">
        <v>383</v>
      </c>
      <c r="B198" s="167"/>
      <c r="C198" s="167"/>
      <c r="D198" s="167"/>
      <c r="E198" s="167"/>
      <c r="F198" s="167"/>
      <c r="G198" s="167"/>
      <c r="H198" s="167">
        <v>21.9</v>
      </c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86">
        <f>COUNT(B198:V198)</f>
        <v>1</v>
      </c>
      <c r="X198">
        <v>21.9</v>
      </c>
    </row>
    <row r="199" spans="1:24" x14ac:dyDescent="0.25">
      <c r="A199" s="166" t="s">
        <v>122</v>
      </c>
      <c r="B199" s="167"/>
      <c r="C199" s="167">
        <v>17.3</v>
      </c>
      <c r="D199" s="167"/>
      <c r="E199" s="167">
        <v>17.3</v>
      </c>
      <c r="F199" s="167"/>
      <c r="G199" s="167">
        <v>17.3</v>
      </c>
      <c r="H199" s="167"/>
      <c r="I199" s="167"/>
      <c r="J199" s="167">
        <v>17.3</v>
      </c>
      <c r="K199" s="167"/>
      <c r="L199" s="193">
        <v>18.2</v>
      </c>
      <c r="M199" s="167"/>
      <c r="N199" s="167"/>
      <c r="O199" s="193">
        <v>18.2</v>
      </c>
      <c r="P199" s="167"/>
      <c r="Q199" s="167"/>
      <c r="R199" s="167"/>
      <c r="S199" s="193">
        <v>19</v>
      </c>
      <c r="T199" s="167"/>
      <c r="U199" s="167"/>
      <c r="V199" s="167"/>
      <c r="W199" s="186">
        <f>COUNT(B199:V199)</f>
        <v>7</v>
      </c>
      <c r="X199">
        <v>17.3</v>
      </c>
    </row>
    <row r="200" spans="1:24" x14ac:dyDescent="0.25">
      <c r="A200" s="166" t="s">
        <v>244</v>
      </c>
      <c r="B200" s="167"/>
      <c r="C200" s="167">
        <v>25.7</v>
      </c>
      <c r="D200" s="167"/>
      <c r="E200" s="167"/>
      <c r="F200" s="167"/>
      <c r="G200" s="167"/>
      <c r="H200" s="167"/>
      <c r="I200" s="167"/>
      <c r="J200" s="167"/>
      <c r="K200" s="192">
        <v>23.2</v>
      </c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86">
        <f>COUNT(B200:V200)</f>
        <v>2</v>
      </c>
      <c r="X200">
        <v>25.7</v>
      </c>
    </row>
    <row r="201" spans="1:24" x14ac:dyDescent="0.25">
      <c r="A201" s="166" t="s">
        <v>280</v>
      </c>
      <c r="B201" s="167"/>
      <c r="C201" s="167"/>
      <c r="D201" s="167">
        <v>18.7</v>
      </c>
      <c r="E201" s="193">
        <v>19.5</v>
      </c>
      <c r="F201" s="167"/>
      <c r="G201" s="193">
        <v>19.5</v>
      </c>
      <c r="H201" s="167"/>
      <c r="I201" s="167"/>
      <c r="J201" s="167"/>
      <c r="K201" s="167"/>
      <c r="L201" s="193">
        <v>20.3</v>
      </c>
      <c r="M201" s="167"/>
      <c r="N201" s="193">
        <v>19.5</v>
      </c>
      <c r="O201" s="167"/>
      <c r="P201" s="193">
        <v>19.5</v>
      </c>
      <c r="Q201" s="167"/>
      <c r="R201" s="167"/>
      <c r="S201" s="193">
        <v>20.399999999999999</v>
      </c>
      <c r="T201" s="167"/>
      <c r="U201" s="167"/>
      <c r="V201" s="167"/>
      <c r="W201" s="186">
        <f>COUNT(B201:V201)</f>
        <v>7</v>
      </c>
      <c r="X201">
        <v>18.7</v>
      </c>
    </row>
    <row r="202" spans="1:24" x14ac:dyDescent="0.25">
      <c r="A202" s="166" t="s">
        <v>195</v>
      </c>
      <c r="B202" s="167"/>
      <c r="C202" s="167">
        <v>28.6</v>
      </c>
      <c r="D202" s="167"/>
      <c r="E202" s="167"/>
      <c r="F202" s="167"/>
      <c r="G202" s="167"/>
      <c r="H202" s="167"/>
      <c r="I202" s="193">
        <v>28.8</v>
      </c>
      <c r="J202" s="193">
        <v>29.3</v>
      </c>
      <c r="K202" s="193">
        <v>30.1</v>
      </c>
      <c r="L202" s="167"/>
      <c r="M202" s="167"/>
      <c r="N202" s="167"/>
      <c r="O202" s="167"/>
      <c r="P202" s="167"/>
      <c r="Q202" s="193">
        <v>30.1</v>
      </c>
      <c r="R202" s="193">
        <v>30.5</v>
      </c>
      <c r="S202" s="193">
        <v>30.5</v>
      </c>
      <c r="T202" s="167"/>
      <c r="U202" s="167"/>
      <c r="V202" s="167"/>
      <c r="W202" s="186">
        <f>COUNT(B202:V202)</f>
        <v>7</v>
      </c>
      <c r="X202">
        <v>28.6</v>
      </c>
    </row>
    <row r="203" spans="1:24" x14ac:dyDescent="0.25">
      <c r="A203" s="166" t="s">
        <v>377</v>
      </c>
      <c r="B203" s="167"/>
      <c r="C203" s="167"/>
      <c r="D203" s="167"/>
      <c r="E203" s="167"/>
      <c r="F203" s="167"/>
      <c r="G203" s="167"/>
      <c r="H203" s="167">
        <v>13</v>
      </c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86">
        <f>COUNT(B203:V203)</f>
        <v>1</v>
      </c>
      <c r="X203">
        <v>13</v>
      </c>
    </row>
    <row r="204" spans="1:24" x14ac:dyDescent="0.25">
      <c r="A204" s="166" t="s">
        <v>297</v>
      </c>
      <c r="B204" s="167"/>
      <c r="C204" s="167"/>
      <c r="D204" s="167"/>
      <c r="E204" s="167">
        <v>14.4</v>
      </c>
      <c r="F204" s="167"/>
      <c r="G204" s="167"/>
      <c r="H204" s="167">
        <v>14.4</v>
      </c>
      <c r="I204" s="167">
        <v>14.4</v>
      </c>
      <c r="J204" s="167">
        <v>14.4</v>
      </c>
      <c r="K204" s="167"/>
      <c r="L204" s="167"/>
      <c r="M204" s="192">
        <v>14.3</v>
      </c>
      <c r="N204" s="167"/>
      <c r="O204" s="167"/>
      <c r="P204" s="193">
        <v>14.8</v>
      </c>
      <c r="Q204" s="193">
        <v>15.8</v>
      </c>
      <c r="R204" s="167"/>
      <c r="S204" s="167"/>
      <c r="T204" s="167"/>
      <c r="U204" s="167"/>
      <c r="V204" s="167"/>
      <c r="W204" s="186">
        <f>COUNT(B204:V204)</f>
        <v>7</v>
      </c>
      <c r="X204">
        <v>14.4</v>
      </c>
    </row>
    <row r="205" spans="1:24" x14ac:dyDescent="0.25">
      <c r="A205" s="166" t="s">
        <v>251</v>
      </c>
      <c r="B205" s="167"/>
      <c r="C205" s="167">
        <v>21.4</v>
      </c>
      <c r="D205" s="167"/>
      <c r="E205" s="167"/>
      <c r="F205" s="167">
        <v>21.4</v>
      </c>
      <c r="G205" s="167"/>
      <c r="H205" s="167">
        <v>21.4</v>
      </c>
      <c r="I205" s="167"/>
      <c r="J205" s="167">
        <v>21.4</v>
      </c>
      <c r="K205" s="167"/>
      <c r="L205" s="167">
        <v>21.4</v>
      </c>
      <c r="M205" s="167">
        <v>21.4</v>
      </c>
      <c r="N205" s="167"/>
      <c r="O205" s="167"/>
      <c r="P205" s="167"/>
      <c r="Q205" s="167"/>
      <c r="R205" s="167"/>
      <c r="S205" s="167"/>
      <c r="T205" s="167"/>
      <c r="U205" s="167"/>
      <c r="V205" s="167"/>
      <c r="W205" s="186">
        <f>COUNT(B205:V205)</f>
        <v>6</v>
      </c>
      <c r="X205">
        <v>21.4</v>
      </c>
    </row>
    <row r="206" spans="1:24" x14ac:dyDescent="0.25">
      <c r="A206" s="166" t="s">
        <v>258</v>
      </c>
      <c r="B206" s="167"/>
      <c r="C206" s="167">
        <v>18.3</v>
      </c>
      <c r="D206" s="167"/>
      <c r="E206" s="167"/>
      <c r="F206" s="167"/>
      <c r="G206" s="167"/>
      <c r="H206" s="167"/>
      <c r="I206" s="193">
        <v>19.7</v>
      </c>
      <c r="J206" s="193">
        <v>20.3</v>
      </c>
      <c r="K206" s="167"/>
      <c r="L206" s="167"/>
      <c r="M206" s="167"/>
      <c r="N206" s="193">
        <v>20</v>
      </c>
      <c r="O206" s="167"/>
      <c r="P206" s="193">
        <v>20.6</v>
      </c>
      <c r="Q206" s="167"/>
      <c r="R206" s="193">
        <v>20.9</v>
      </c>
      <c r="S206" s="167"/>
      <c r="T206" s="167"/>
      <c r="U206" s="167"/>
      <c r="V206" s="167"/>
      <c r="W206" s="186">
        <f>COUNT(B206:V206)</f>
        <v>6</v>
      </c>
      <c r="X206">
        <v>18.3</v>
      </c>
    </row>
    <row r="207" spans="1:24" x14ac:dyDescent="0.25">
      <c r="A207" s="166" t="s">
        <v>109</v>
      </c>
      <c r="B207" s="167"/>
      <c r="C207" s="167">
        <v>25</v>
      </c>
      <c r="D207" s="167"/>
      <c r="E207" s="167"/>
      <c r="F207" s="193">
        <v>25.2</v>
      </c>
      <c r="G207" s="167"/>
      <c r="H207" s="193">
        <v>25.4</v>
      </c>
      <c r="I207" s="167"/>
      <c r="J207" s="193">
        <v>25.4</v>
      </c>
      <c r="K207" s="192">
        <v>24.9</v>
      </c>
      <c r="L207" s="167"/>
      <c r="M207" s="167"/>
      <c r="N207" s="192">
        <v>24.9</v>
      </c>
      <c r="O207" s="167"/>
      <c r="P207" s="167"/>
      <c r="Q207" s="192">
        <v>24.8</v>
      </c>
      <c r="R207" s="192">
        <v>24.9</v>
      </c>
      <c r="S207" s="167"/>
      <c r="T207" s="167"/>
      <c r="U207" s="167"/>
      <c r="V207" s="167"/>
      <c r="W207" s="186">
        <f>COUNT(B207:V207)</f>
        <v>8</v>
      </c>
      <c r="X207">
        <v>25</v>
      </c>
    </row>
    <row r="208" spans="1:24" x14ac:dyDescent="0.25">
      <c r="A208" s="166" t="s">
        <v>154</v>
      </c>
      <c r="B208" s="167"/>
      <c r="C208" s="167">
        <v>19.7</v>
      </c>
      <c r="D208" s="167"/>
      <c r="E208" s="167"/>
      <c r="F208" s="193">
        <v>19.899999999999999</v>
      </c>
      <c r="G208" s="193">
        <v>19.899999999999999</v>
      </c>
      <c r="H208" s="193">
        <v>19.899999999999999</v>
      </c>
      <c r="I208" s="193">
        <v>20.2</v>
      </c>
      <c r="J208" s="193">
        <v>20.2</v>
      </c>
      <c r="K208" s="193">
        <v>20.2</v>
      </c>
      <c r="L208" s="193">
        <v>20.2</v>
      </c>
      <c r="M208" s="193">
        <v>20.2</v>
      </c>
      <c r="N208" s="192">
        <v>19.5</v>
      </c>
      <c r="O208" s="192">
        <v>19.2</v>
      </c>
      <c r="P208" s="192">
        <v>19.2</v>
      </c>
      <c r="Q208" s="167">
        <v>19.7</v>
      </c>
      <c r="R208" s="193">
        <v>20.399999999999999</v>
      </c>
      <c r="S208" s="193">
        <v>20.399999999999999</v>
      </c>
      <c r="T208" s="167"/>
      <c r="U208" s="167"/>
      <c r="V208" s="167"/>
      <c r="W208" s="186">
        <f>COUNT(B208:V208)</f>
        <v>15</v>
      </c>
      <c r="X208">
        <v>19.7</v>
      </c>
    </row>
    <row r="209" spans="1:24" x14ac:dyDescent="0.25">
      <c r="A209" s="166" t="s">
        <v>153</v>
      </c>
      <c r="B209" s="167"/>
      <c r="C209" s="167">
        <v>23.9</v>
      </c>
      <c r="D209" s="167"/>
      <c r="E209" s="192">
        <v>23.8</v>
      </c>
      <c r="F209" s="167"/>
      <c r="G209" s="192">
        <v>23.8</v>
      </c>
      <c r="H209" s="192">
        <v>23.8</v>
      </c>
      <c r="I209" s="167"/>
      <c r="J209" s="192">
        <v>23.8</v>
      </c>
      <c r="K209" s="167"/>
      <c r="L209" s="192">
        <v>23.1</v>
      </c>
      <c r="M209" s="192">
        <v>23.1</v>
      </c>
      <c r="N209" s="167"/>
      <c r="O209" s="192">
        <v>23.1</v>
      </c>
      <c r="P209" s="167"/>
      <c r="Q209" s="167"/>
      <c r="R209" s="167"/>
      <c r="S209" s="192">
        <v>23.5</v>
      </c>
      <c r="T209" s="167"/>
      <c r="U209" s="167"/>
      <c r="V209" s="167"/>
      <c r="W209" s="186">
        <f>COUNT(B209:V209)</f>
        <v>9</v>
      </c>
      <c r="X209">
        <v>23.9</v>
      </c>
    </row>
    <row r="210" spans="1:24" x14ac:dyDescent="0.25">
      <c r="A210" s="166" t="s">
        <v>134</v>
      </c>
      <c r="B210" s="167"/>
      <c r="C210" s="167">
        <v>46.2</v>
      </c>
      <c r="D210" s="167"/>
      <c r="E210" s="192">
        <v>40.9</v>
      </c>
      <c r="F210" s="167"/>
      <c r="G210" s="192">
        <v>40.9</v>
      </c>
      <c r="H210" s="192">
        <v>41.5</v>
      </c>
      <c r="I210" s="167"/>
      <c r="J210" s="192">
        <v>41.2</v>
      </c>
      <c r="K210" s="167"/>
      <c r="L210" s="192">
        <v>40.799999999999997</v>
      </c>
      <c r="M210" s="192">
        <v>35.6</v>
      </c>
      <c r="N210" s="167"/>
      <c r="O210" s="192">
        <v>35.6</v>
      </c>
      <c r="P210" s="167"/>
      <c r="Q210" s="167"/>
      <c r="R210" s="167"/>
      <c r="S210" s="192">
        <v>35.6</v>
      </c>
      <c r="T210" s="167"/>
      <c r="U210" s="167"/>
      <c r="V210" s="167"/>
      <c r="W210" s="186">
        <f>COUNT(B210:V210)</f>
        <v>9</v>
      </c>
      <c r="X210">
        <v>46.2</v>
      </c>
    </row>
    <row r="211" spans="1:24" x14ac:dyDescent="0.25">
      <c r="A211" s="166" t="s">
        <v>181</v>
      </c>
      <c r="B211" s="167"/>
      <c r="C211" s="167">
        <v>43.6</v>
      </c>
      <c r="D211" s="167"/>
      <c r="E211" s="167"/>
      <c r="F211" s="167"/>
      <c r="G211" s="192">
        <v>42.9</v>
      </c>
      <c r="H211" s="192">
        <v>41.8</v>
      </c>
      <c r="I211" s="167"/>
      <c r="J211" s="167"/>
      <c r="K211" s="167"/>
      <c r="L211" s="167"/>
      <c r="M211" s="192">
        <v>37.700000000000003</v>
      </c>
      <c r="N211" s="167"/>
      <c r="O211" s="167"/>
      <c r="P211" s="167"/>
      <c r="Q211" s="167"/>
      <c r="R211" s="167"/>
      <c r="S211" s="192">
        <v>36.5</v>
      </c>
      <c r="T211" s="167"/>
      <c r="U211" s="167"/>
      <c r="V211" s="167"/>
      <c r="W211" s="186">
        <f>COUNT(B211:V211)</f>
        <v>5</v>
      </c>
      <c r="X211">
        <v>43.6</v>
      </c>
    </row>
    <row r="212" spans="1:24" x14ac:dyDescent="0.25">
      <c r="A212" s="166" t="s">
        <v>135</v>
      </c>
      <c r="B212" s="167"/>
      <c r="C212" s="167">
        <v>54</v>
      </c>
      <c r="D212" s="167"/>
      <c r="E212" s="167"/>
      <c r="F212" s="167"/>
      <c r="G212" s="167"/>
      <c r="H212" s="192">
        <v>51.8</v>
      </c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86">
        <f>COUNT(B212:V212)</f>
        <v>2</v>
      </c>
      <c r="X212">
        <v>54</v>
      </c>
    </row>
    <row r="213" spans="1:24" x14ac:dyDescent="0.25">
      <c r="A213" s="166" t="s">
        <v>225</v>
      </c>
      <c r="B213" s="167"/>
      <c r="C213" s="167">
        <v>27.7</v>
      </c>
      <c r="D213" s="167"/>
      <c r="E213" s="167"/>
      <c r="F213" s="167"/>
      <c r="G213" s="192">
        <v>26.9</v>
      </c>
      <c r="H213" s="192">
        <v>26.2</v>
      </c>
      <c r="I213" s="192">
        <v>26.2</v>
      </c>
      <c r="J213" s="192">
        <v>26.2</v>
      </c>
      <c r="K213" s="167"/>
      <c r="L213" s="167"/>
      <c r="M213" s="192">
        <v>25.6</v>
      </c>
      <c r="N213" s="167"/>
      <c r="O213" s="167"/>
      <c r="P213" s="167"/>
      <c r="Q213" s="192">
        <v>25.5</v>
      </c>
      <c r="R213" s="192">
        <v>25.7</v>
      </c>
      <c r="S213" s="192">
        <v>25.7</v>
      </c>
      <c r="T213" s="167"/>
      <c r="U213" s="167"/>
      <c r="V213" s="167"/>
      <c r="W213" s="186">
        <f>COUNT(B213:V213)</f>
        <v>9</v>
      </c>
      <c r="X213">
        <v>27.7</v>
      </c>
    </row>
    <row r="214" spans="1:24" x14ac:dyDescent="0.25">
      <c r="A214" s="166" t="s">
        <v>305</v>
      </c>
      <c r="B214" s="167"/>
      <c r="C214" s="167"/>
      <c r="D214" s="167"/>
      <c r="E214" s="167">
        <v>24.5</v>
      </c>
      <c r="F214" s="167"/>
      <c r="G214" s="167">
        <v>24.5</v>
      </c>
      <c r="H214" s="192">
        <v>23.1</v>
      </c>
      <c r="I214" s="192">
        <v>23.1</v>
      </c>
      <c r="J214" s="192">
        <v>23.4</v>
      </c>
      <c r="K214" s="192">
        <v>23.8</v>
      </c>
      <c r="L214" s="167"/>
      <c r="M214" s="192">
        <v>23.8</v>
      </c>
      <c r="N214" s="192">
        <v>22.9</v>
      </c>
      <c r="O214" s="192">
        <v>22.9</v>
      </c>
      <c r="P214" s="192">
        <v>22.9</v>
      </c>
      <c r="Q214" s="192">
        <v>22.8</v>
      </c>
      <c r="R214" s="192">
        <v>22.5</v>
      </c>
      <c r="S214" s="192">
        <v>22.5</v>
      </c>
      <c r="T214" s="167"/>
      <c r="U214" s="167"/>
      <c r="V214" s="167"/>
      <c r="W214" s="186">
        <f>COUNT(B214:V214)</f>
        <v>13</v>
      </c>
      <c r="X214">
        <v>24.5</v>
      </c>
    </row>
    <row r="215" spans="1:24" x14ac:dyDescent="0.25">
      <c r="A215" s="166" t="s">
        <v>286</v>
      </c>
      <c r="B215" s="167"/>
      <c r="C215" s="167"/>
      <c r="D215" s="167">
        <v>27.8</v>
      </c>
      <c r="E215" s="193">
        <v>28.6</v>
      </c>
      <c r="F215" s="167"/>
      <c r="G215" s="193">
        <v>29.3</v>
      </c>
      <c r="H215" s="167"/>
      <c r="I215" s="193">
        <v>29.1</v>
      </c>
      <c r="J215" s="193">
        <v>29.1</v>
      </c>
      <c r="K215" s="193">
        <v>29.1</v>
      </c>
      <c r="L215" s="167"/>
      <c r="M215" s="167"/>
      <c r="N215" s="193">
        <v>29</v>
      </c>
      <c r="O215" s="167"/>
      <c r="P215" s="167"/>
      <c r="Q215" s="167"/>
      <c r="R215" s="167"/>
      <c r="S215" s="167"/>
      <c r="T215" s="167"/>
      <c r="U215" s="167"/>
      <c r="V215" s="167"/>
      <c r="W215" s="186">
        <f>COUNT(B215:V215)</f>
        <v>7</v>
      </c>
      <c r="X215">
        <v>27.8</v>
      </c>
    </row>
    <row r="216" spans="1:24" x14ac:dyDescent="0.25">
      <c r="A216" s="166" t="s">
        <v>132</v>
      </c>
      <c r="B216" s="167"/>
      <c r="C216" s="167">
        <v>15.2</v>
      </c>
      <c r="D216" s="192">
        <v>14.9</v>
      </c>
      <c r="E216" s="192">
        <v>14.9</v>
      </c>
      <c r="F216" s="167"/>
      <c r="G216" s="192">
        <v>14.9</v>
      </c>
      <c r="H216" s="167"/>
      <c r="I216" s="192">
        <v>14.8</v>
      </c>
      <c r="J216" s="193">
        <v>15.3</v>
      </c>
      <c r="K216" s="192">
        <v>15</v>
      </c>
      <c r="L216" s="192">
        <v>15</v>
      </c>
      <c r="M216" s="192">
        <v>13.1</v>
      </c>
      <c r="N216" s="192">
        <v>13.1</v>
      </c>
      <c r="O216" s="192">
        <v>13.1</v>
      </c>
      <c r="P216" s="192">
        <v>13.1</v>
      </c>
      <c r="Q216" s="192">
        <v>13.7</v>
      </c>
      <c r="R216" s="192">
        <v>13.7</v>
      </c>
      <c r="S216" s="192">
        <v>13.7</v>
      </c>
      <c r="T216" s="167"/>
      <c r="U216" s="167"/>
      <c r="V216" s="167"/>
      <c r="W216" s="186">
        <f>COUNT(B216:V216)</f>
        <v>15</v>
      </c>
      <c r="X216">
        <v>15.2</v>
      </c>
    </row>
    <row r="217" spans="1:24" x14ac:dyDescent="0.25">
      <c r="A217" s="166" t="s">
        <v>198</v>
      </c>
      <c r="B217" s="167"/>
      <c r="C217" s="167">
        <v>17.100000000000001</v>
      </c>
      <c r="D217" s="193">
        <v>17.600000000000001</v>
      </c>
      <c r="E217" s="193">
        <v>17.8</v>
      </c>
      <c r="F217" s="193">
        <v>18.2</v>
      </c>
      <c r="G217" s="193">
        <v>18.2</v>
      </c>
      <c r="H217" s="193">
        <v>19</v>
      </c>
      <c r="I217" s="193">
        <v>19</v>
      </c>
      <c r="J217" s="193">
        <v>19.3</v>
      </c>
      <c r="K217" s="193">
        <v>19.100000000000001</v>
      </c>
      <c r="L217" s="193">
        <v>19.2</v>
      </c>
      <c r="M217" s="193">
        <v>18.2</v>
      </c>
      <c r="N217" s="193">
        <v>18.3</v>
      </c>
      <c r="O217" s="193">
        <v>18.3</v>
      </c>
      <c r="P217" s="193">
        <v>18.3</v>
      </c>
      <c r="Q217" s="193">
        <v>18.100000000000001</v>
      </c>
      <c r="R217" s="193">
        <v>18.100000000000001</v>
      </c>
      <c r="S217" s="193">
        <v>18.100000000000001</v>
      </c>
      <c r="T217" s="167"/>
      <c r="U217" s="167"/>
      <c r="V217" s="167"/>
      <c r="W217" s="186">
        <f>COUNT(B217:V217)</f>
        <v>17</v>
      </c>
      <c r="X217">
        <v>17.100000000000001</v>
      </c>
    </row>
    <row r="218" spans="1:24" x14ac:dyDescent="0.25">
      <c r="A218" s="166" t="s">
        <v>201</v>
      </c>
      <c r="B218" s="167"/>
      <c r="C218" s="167">
        <v>15.5</v>
      </c>
      <c r="D218" s="167"/>
      <c r="E218" s="167"/>
      <c r="F218" s="167"/>
      <c r="G218" s="167"/>
      <c r="H218" s="167"/>
      <c r="I218" s="193">
        <v>15.6</v>
      </c>
      <c r="J218" s="193">
        <v>15.6</v>
      </c>
      <c r="K218" s="167"/>
      <c r="L218" s="167"/>
      <c r="M218" s="167"/>
      <c r="N218" s="167"/>
      <c r="O218" s="167"/>
      <c r="P218" s="193">
        <v>15.9</v>
      </c>
      <c r="Q218" s="193">
        <v>16.3</v>
      </c>
      <c r="R218" s="167"/>
      <c r="S218" s="193">
        <v>16.3</v>
      </c>
      <c r="T218" s="167"/>
      <c r="U218" s="167"/>
      <c r="V218" s="167"/>
      <c r="W218" s="186">
        <f>COUNT(B218:V218)</f>
        <v>6</v>
      </c>
      <c r="X218">
        <v>15.5</v>
      </c>
    </row>
    <row r="219" spans="1:24" x14ac:dyDescent="0.25">
      <c r="A219" s="166" t="s">
        <v>410</v>
      </c>
      <c r="B219" s="167"/>
      <c r="C219" s="167"/>
      <c r="D219" s="167"/>
      <c r="E219" s="167"/>
      <c r="F219" s="167"/>
      <c r="G219" s="167"/>
      <c r="H219" s="167"/>
      <c r="I219" s="167"/>
      <c r="J219" s="167">
        <v>25.9</v>
      </c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86">
        <f>COUNT(B219:V219)</f>
        <v>1</v>
      </c>
      <c r="X219">
        <v>25.9</v>
      </c>
    </row>
    <row r="220" spans="1:24" x14ac:dyDescent="0.25">
      <c r="A220" s="166" t="s">
        <v>277</v>
      </c>
      <c r="B220" s="167"/>
      <c r="C220" s="167"/>
      <c r="D220" s="167">
        <v>19.899999999999999</v>
      </c>
      <c r="E220" s="192">
        <v>19.7</v>
      </c>
      <c r="F220" s="167"/>
      <c r="G220" s="192">
        <v>19.7</v>
      </c>
      <c r="H220" s="167"/>
      <c r="I220" s="167"/>
      <c r="J220" s="192">
        <v>19.399999999999999</v>
      </c>
      <c r="K220" s="167"/>
      <c r="L220" s="192">
        <v>19.399999999999999</v>
      </c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86">
        <f>COUNT(B220:V220)</f>
        <v>5</v>
      </c>
      <c r="X220">
        <v>19.899999999999999</v>
      </c>
    </row>
    <row r="221" spans="1:24" x14ac:dyDescent="0.25">
      <c r="A221" s="166" t="s">
        <v>102</v>
      </c>
      <c r="B221" s="167"/>
      <c r="C221" s="167"/>
      <c r="D221" s="167"/>
      <c r="E221" s="167"/>
      <c r="F221" s="167"/>
      <c r="G221" s="167"/>
      <c r="H221" s="167"/>
      <c r="I221" s="167"/>
      <c r="J221" s="167"/>
      <c r="K221" s="167">
        <v>54</v>
      </c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86">
        <f>COUNT(B221:V221)</f>
        <v>1</v>
      </c>
      <c r="X221">
        <v>54</v>
      </c>
    </row>
    <row r="222" spans="1:24" x14ac:dyDescent="0.25">
      <c r="A222" s="166" t="s">
        <v>262</v>
      </c>
      <c r="B222" s="167"/>
      <c r="C222" s="167">
        <v>20.5</v>
      </c>
      <c r="D222" s="167"/>
      <c r="E222" s="167"/>
      <c r="F222" s="167"/>
      <c r="G222" s="192">
        <v>19.600000000000001</v>
      </c>
      <c r="H222" s="167"/>
      <c r="I222" s="192">
        <v>18.5</v>
      </c>
      <c r="J222" s="192">
        <v>19.3</v>
      </c>
      <c r="K222" s="167"/>
      <c r="L222" s="167"/>
      <c r="M222" s="192">
        <v>17.3</v>
      </c>
      <c r="N222" s="192">
        <v>17.3</v>
      </c>
      <c r="O222" s="192">
        <v>17.899999999999999</v>
      </c>
      <c r="P222" s="192">
        <v>17.899999999999999</v>
      </c>
      <c r="Q222" s="192">
        <v>17.3</v>
      </c>
      <c r="R222" s="167"/>
      <c r="S222" s="192">
        <v>18</v>
      </c>
      <c r="T222" s="167"/>
      <c r="U222" s="167"/>
      <c r="V222" s="167"/>
      <c r="W222" s="186">
        <f>COUNT(B222:V222)</f>
        <v>10</v>
      </c>
      <c r="X222">
        <v>20.5</v>
      </c>
    </row>
    <row r="223" spans="1:24" x14ac:dyDescent="0.25">
      <c r="A223" s="166" t="s">
        <v>236</v>
      </c>
      <c r="B223" s="167"/>
      <c r="C223" s="167">
        <v>28.4</v>
      </c>
      <c r="D223" s="167">
        <v>28.4</v>
      </c>
      <c r="E223" s="192">
        <v>27.5</v>
      </c>
      <c r="F223" s="167"/>
      <c r="G223" s="192">
        <v>26.8</v>
      </c>
      <c r="H223" s="192">
        <v>26.4</v>
      </c>
      <c r="I223" s="192">
        <v>26.4</v>
      </c>
      <c r="J223" s="192">
        <v>25.3</v>
      </c>
      <c r="K223" s="192">
        <v>24.8</v>
      </c>
      <c r="L223" s="167"/>
      <c r="M223" s="192">
        <v>24.8</v>
      </c>
      <c r="N223" s="192">
        <v>23.8</v>
      </c>
      <c r="O223" s="192">
        <v>23.8</v>
      </c>
      <c r="P223" s="167"/>
      <c r="Q223" s="192">
        <v>23</v>
      </c>
      <c r="R223" s="192">
        <v>22.7</v>
      </c>
      <c r="S223" s="192">
        <v>22.7</v>
      </c>
      <c r="T223" s="167"/>
      <c r="U223" s="167"/>
      <c r="V223" s="167"/>
      <c r="W223" s="186">
        <f>COUNT(B223:V223)</f>
        <v>14</v>
      </c>
      <c r="X223">
        <v>28.4</v>
      </c>
    </row>
    <row r="224" spans="1:24" x14ac:dyDescent="0.25">
      <c r="A224" s="166" t="s">
        <v>199</v>
      </c>
      <c r="B224" s="167"/>
      <c r="C224" s="167">
        <v>24.4</v>
      </c>
      <c r="D224" s="167"/>
      <c r="E224" s="192">
        <v>23.9</v>
      </c>
      <c r="F224" s="167"/>
      <c r="G224" s="192">
        <v>23.9</v>
      </c>
      <c r="H224" s="167"/>
      <c r="I224" s="192">
        <v>23.9</v>
      </c>
      <c r="J224" s="192">
        <v>23.9</v>
      </c>
      <c r="K224" s="167"/>
      <c r="L224" s="167"/>
      <c r="M224" s="167"/>
      <c r="N224" s="167"/>
      <c r="O224" s="192">
        <v>24.3</v>
      </c>
      <c r="P224" s="167"/>
      <c r="Q224" s="167"/>
      <c r="R224" s="167"/>
      <c r="S224" s="167"/>
      <c r="T224" s="167"/>
      <c r="U224" s="167"/>
      <c r="V224" s="167"/>
      <c r="W224" s="186">
        <f>COUNT(B224:V224)</f>
        <v>6</v>
      </c>
      <c r="X224">
        <v>24.4</v>
      </c>
    </row>
    <row r="225" spans="1:24" x14ac:dyDescent="0.25">
      <c r="A225" s="166" t="s">
        <v>231</v>
      </c>
      <c r="B225" s="167"/>
      <c r="C225" s="167">
        <v>35.9</v>
      </c>
      <c r="D225" s="167"/>
      <c r="E225" s="167"/>
      <c r="F225" s="167"/>
      <c r="G225" s="167"/>
      <c r="H225" s="167"/>
      <c r="I225" s="192">
        <v>35.1</v>
      </c>
      <c r="J225" s="193">
        <v>36.1</v>
      </c>
      <c r="K225" s="193">
        <v>36.700000000000003</v>
      </c>
      <c r="L225" s="167"/>
      <c r="M225" s="192">
        <v>27.9</v>
      </c>
      <c r="N225" s="192">
        <v>28.1</v>
      </c>
      <c r="O225" s="167"/>
      <c r="P225" s="167"/>
      <c r="Q225" s="167"/>
      <c r="R225" s="167"/>
      <c r="S225" s="167"/>
      <c r="T225" s="167"/>
      <c r="U225" s="167"/>
      <c r="V225" s="167"/>
      <c r="W225" s="186">
        <f>COUNT(B225:V225)</f>
        <v>6</v>
      </c>
      <c r="X225">
        <v>35.9</v>
      </c>
    </row>
    <row r="226" spans="1:24" x14ac:dyDescent="0.25">
      <c r="A226" s="166" t="s">
        <v>256</v>
      </c>
      <c r="B226" s="167"/>
      <c r="C226" s="167">
        <v>19.8</v>
      </c>
      <c r="D226" s="167"/>
      <c r="E226" s="192">
        <v>19.600000000000001</v>
      </c>
      <c r="F226" s="192">
        <v>19.600000000000001</v>
      </c>
      <c r="G226" s="167"/>
      <c r="H226" s="193">
        <v>20</v>
      </c>
      <c r="I226" s="167"/>
      <c r="J226" s="167"/>
      <c r="K226" s="193">
        <v>20</v>
      </c>
      <c r="L226" s="193">
        <v>20</v>
      </c>
      <c r="M226" s="193">
        <v>20</v>
      </c>
      <c r="N226" s="193">
        <v>20</v>
      </c>
      <c r="O226" s="193">
        <v>20</v>
      </c>
      <c r="P226" s="167"/>
      <c r="Q226" s="192">
        <v>19.5</v>
      </c>
      <c r="R226" s="192">
        <v>19.5</v>
      </c>
      <c r="S226" s="192">
        <v>19.5</v>
      </c>
      <c r="T226" s="167"/>
      <c r="U226" s="167"/>
      <c r="V226" s="167"/>
      <c r="W226" s="186">
        <f>COUNT(B226:V226)</f>
        <v>12</v>
      </c>
      <c r="X226">
        <v>19.8</v>
      </c>
    </row>
    <row r="227" spans="1:24" x14ac:dyDescent="0.25">
      <c r="A227" s="166" t="s">
        <v>354</v>
      </c>
      <c r="B227" s="167"/>
      <c r="C227" s="167"/>
      <c r="D227" s="167"/>
      <c r="E227" s="167"/>
      <c r="F227" s="167"/>
      <c r="G227" s="167">
        <v>18.399999999999999</v>
      </c>
      <c r="H227" s="167"/>
      <c r="I227" s="167"/>
      <c r="J227" s="167"/>
      <c r="K227" s="167"/>
      <c r="L227" s="167"/>
      <c r="M227" s="167"/>
      <c r="N227" s="193">
        <v>18.899999999999999</v>
      </c>
      <c r="O227" s="167"/>
      <c r="P227" s="193">
        <v>19.3</v>
      </c>
      <c r="Q227" s="167"/>
      <c r="R227" s="167"/>
      <c r="S227" s="167"/>
      <c r="T227" s="167"/>
      <c r="U227" s="167"/>
      <c r="V227" s="167"/>
      <c r="W227" s="186">
        <f>COUNT(B227:V227)</f>
        <v>3</v>
      </c>
      <c r="X227">
        <v>18.399999999999999</v>
      </c>
    </row>
    <row r="228" spans="1:24" x14ac:dyDescent="0.25">
      <c r="A228" s="166" t="s">
        <v>357</v>
      </c>
      <c r="B228" s="167"/>
      <c r="C228" s="167"/>
      <c r="D228" s="167"/>
      <c r="E228" s="167"/>
      <c r="F228" s="167"/>
      <c r="G228" s="167">
        <v>15.4</v>
      </c>
      <c r="H228" s="167"/>
      <c r="I228" s="167">
        <v>15.4</v>
      </c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86">
        <f>COUNT(B228:V228)</f>
        <v>2</v>
      </c>
      <c r="X228">
        <v>15.4</v>
      </c>
    </row>
    <row r="229" spans="1:24" x14ac:dyDescent="0.25">
      <c r="A229" s="166" t="s">
        <v>385</v>
      </c>
      <c r="B229" s="167"/>
      <c r="C229" s="167"/>
      <c r="D229" s="167"/>
      <c r="E229" s="167"/>
      <c r="F229" s="167"/>
      <c r="G229" s="167"/>
      <c r="H229" s="167"/>
      <c r="I229" s="167">
        <v>26</v>
      </c>
      <c r="J229" s="193">
        <v>26.6</v>
      </c>
      <c r="K229" s="167"/>
      <c r="L229" s="167"/>
      <c r="M229" s="193">
        <v>27.5</v>
      </c>
      <c r="N229" s="167"/>
      <c r="O229" s="167"/>
      <c r="P229" s="167"/>
      <c r="Q229" s="167"/>
      <c r="R229" s="167"/>
      <c r="S229" s="167"/>
      <c r="T229" s="167"/>
      <c r="U229" s="167"/>
      <c r="V229" s="167"/>
      <c r="W229" s="186">
        <f>COUNT(B229:V229)</f>
        <v>3</v>
      </c>
      <c r="X229">
        <v>26</v>
      </c>
    </row>
    <row r="230" spans="1:24" x14ac:dyDescent="0.25">
      <c r="A230" s="166" t="s">
        <v>204</v>
      </c>
      <c r="B230" s="167"/>
      <c r="C230" s="167">
        <v>12.7</v>
      </c>
      <c r="D230" s="167">
        <v>12.7</v>
      </c>
      <c r="E230" s="167"/>
      <c r="F230" s="167">
        <v>12.7</v>
      </c>
      <c r="G230" s="167">
        <v>12.7</v>
      </c>
      <c r="H230" s="167">
        <v>12.7</v>
      </c>
      <c r="I230" s="167">
        <v>12.7</v>
      </c>
      <c r="J230" s="192">
        <v>12.6</v>
      </c>
      <c r="K230" s="193">
        <v>13.2</v>
      </c>
      <c r="L230" s="192">
        <v>12.6</v>
      </c>
      <c r="M230" s="192">
        <v>10.1</v>
      </c>
      <c r="N230" s="192">
        <v>9.4</v>
      </c>
      <c r="O230" s="192">
        <v>9.1999999999999993</v>
      </c>
      <c r="P230" s="167"/>
      <c r="Q230" s="192">
        <v>9.1999999999999993</v>
      </c>
      <c r="R230" s="192">
        <v>9.1999999999999993</v>
      </c>
      <c r="S230" s="167"/>
      <c r="T230" s="167"/>
      <c r="U230" s="167"/>
      <c r="V230" s="167"/>
      <c r="W230" s="186">
        <f>COUNT(B230:V230)</f>
        <v>14</v>
      </c>
      <c r="X230">
        <v>12.7</v>
      </c>
    </row>
    <row r="231" spans="1:24" x14ac:dyDescent="0.25">
      <c r="A231" s="166" t="s">
        <v>296</v>
      </c>
      <c r="B231" s="167"/>
      <c r="C231" s="167"/>
      <c r="D231" s="167"/>
      <c r="E231" s="167">
        <v>6.5</v>
      </c>
      <c r="F231" s="167"/>
      <c r="G231" s="167">
        <v>6.5</v>
      </c>
      <c r="H231" s="167"/>
      <c r="I231" s="167"/>
      <c r="J231" s="193">
        <v>7.2</v>
      </c>
      <c r="K231" s="167"/>
      <c r="L231" s="193">
        <v>8.1999999999999993</v>
      </c>
      <c r="M231" s="193">
        <v>6.6</v>
      </c>
      <c r="N231" s="192">
        <v>5.5</v>
      </c>
      <c r="O231" s="192">
        <v>5.8</v>
      </c>
      <c r="P231" s="167"/>
      <c r="Q231" s="192">
        <v>5.8</v>
      </c>
      <c r="R231" s="167"/>
      <c r="S231" s="192">
        <v>4.7</v>
      </c>
      <c r="T231" s="167"/>
      <c r="U231" s="167"/>
      <c r="V231" s="167"/>
      <c r="W231" s="186">
        <f>COUNT(B231:V231)</f>
        <v>9</v>
      </c>
      <c r="X231">
        <v>6.5</v>
      </c>
    </row>
    <row r="232" spans="1:24" x14ac:dyDescent="0.25">
      <c r="A232" s="166" t="s">
        <v>344</v>
      </c>
      <c r="B232" s="167"/>
      <c r="C232" s="167"/>
      <c r="D232" s="167"/>
      <c r="E232" s="167"/>
      <c r="F232" s="167"/>
      <c r="G232" s="167">
        <v>14.8</v>
      </c>
      <c r="H232" s="167">
        <v>14.8</v>
      </c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67"/>
      <c r="U232" s="167"/>
      <c r="V232" s="167"/>
      <c r="W232" s="186">
        <f>COUNT(B232:V232)</f>
        <v>2</v>
      </c>
      <c r="X232">
        <v>14.8</v>
      </c>
    </row>
    <row r="233" spans="1:24" x14ac:dyDescent="0.25">
      <c r="A233" s="166" t="s">
        <v>136</v>
      </c>
      <c r="B233" s="167"/>
      <c r="C233" s="167">
        <v>51.9</v>
      </c>
      <c r="D233" s="167"/>
      <c r="E233" s="167"/>
      <c r="F233" s="193">
        <v>52.1</v>
      </c>
      <c r="G233" s="167"/>
      <c r="H233" s="167"/>
      <c r="I233" s="167"/>
      <c r="J233" s="193">
        <v>52.5</v>
      </c>
      <c r="K233" s="193">
        <v>52.9</v>
      </c>
      <c r="L233" s="167"/>
      <c r="M233" s="192">
        <v>50.8</v>
      </c>
      <c r="N233" s="167"/>
      <c r="O233" s="167"/>
      <c r="P233" s="167"/>
      <c r="Q233" s="167"/>
      <c r="R233" s="192">
        <v>50.8</v>
      </c>
      <c r="S233" s="167"/>
      <c r="T233" s="167"/>
      <c r="U233" s="167"/>
      <c r="V233" s="167"/>
      <c r="W233" s="186">
        <f>COUNT(B233:V233)</f>
        <v>6</v>
      </c>
      <c r="X233">
        <v>51.9</v>
      </c>
    </row>
    <row r="234" spans="1:24" x14ac:dyDescent="0.25">
      <c r="A234" s="166" t="s">
        <v>187</v>
      </c>
      <c r="B234" s="167"/>
      <c r="C234" s="167">
        <v>42</v>
      </c>
      <c r="D234" s="167"/>
      <c r="E234" s="167"/>
      <c r="F234" s="192">
        <v>40.4</v>
      </c>
      <c r="G234" s="167"/>
      <c r="H234" s="192">
        <v>40.4</v>
      </c>
      <c r="I234" s="192">
        <v>40.4</v>
      </c>
      <c r="J234" s="192">
        <v>38.6</v>
      </c>
      <c r="K234" s="192">
        <v>34.799999999999997</v>
      </c>
      <c r="L234" s="192">
        <v>33.9</v>
      </c>
      <c r="M234" s="192">
        <v>33.700000000000003</v>
      </c>
      <c r="N234" s="167"/>
      <c r="O234" s="167"/>
      <c r="P234" s="167"/>
      <c r="Q234" s="167"/>
      <c r="R234" s="192">
        <v>33.9</v>
      </c>
      <c r="S234" s="167"/>
      <c r="T234" s="167"/>
      <c r="U234" s="167"/>
      <c r="V234" s="167"/>
      <c r="W234" s="186">
        <f>COUNT(B234:V234)</f>
        <v>9</v>
      </c>
      <c r="X234">
        <v>42</v>
      </c>
    </row>
    <row r="235" spans="1:24" x14ac:dyDescent="0.25">
      <c r="A235" s="166" t="s">
        <v>333</v>
      </c>
      <c r="B235" s="167"/>
      <c r="C235" s="167"/>
      <c r="D235" s="167"/>
      <c r="E235" s="167"/>
      <c r="F235" s="167">
        <v>33.5</v>
      </c>
      <c r="G235" s="167"/>
      <c r="H235" s="167">
        <v>33.5</v>
      </c>
      <c r="I235" s="167">
        <v>33.5</v>
      </c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86">
        <f>COUNT(B235:V235)</f>
        <v>3</v>
      </c>
      <c r="X235">
        <v>33.5</v>
      </c>
    </row>
    <row r="236" spans="1:24" x14ac:dyDescent="0.25">
      <c r="A236" s="166" t="s">
        <v>271</v>
      </c>
      <c r="B236" s="167"/>
      <c r="C236" s="167"/>
      <c r="D236" s="167">
        <v>17.7</v>
      </c>
      <c r="E236" s="192">
        <v>17.600000000000001</v>
      </c>
      <c r="F236" s="167"/>
      <c r="G236" s="192">
        <v>17.2</v>
      </c>
      <c r="H236" s="167"/>
      <c r="I236" s="192">
        <v>17.399999999999999</v>
      </c>
      <c r="J236" s="192">
        <v>17.3</v>
      </c>
      <c r="K236" s="167"/>
      <c r="L236" s="193">
        <v>18.100000000000001</v>
      </c>
      <c r="M236" s="193">
        <v>18.600000000000001</v>
      </c>
      <c r="N236" s="193">
        <v>18.600000000000001</v>
      </c>
      <c r="O236" s="167"/>
      <c r="P236" s="167"/>
      <c r="Q236" s="193">
        <v>19.2</v>
      </c>
      <c r="R236" s="167"/>
      <c r="S236" s="167"/>
      <c r="T236" s="167"/>
      <c r="U236" s="167"/>
      <c r="V236" s="167"/>
      <c r="W236" s="186">
        <f>COUNT(B236:V236)</f>
        <v>9</v>
      </c>
      <c r="X236">
        <v>17.7</v>
      </c>
    </row>
    <row r="237" spans="1:24" x14ac:dyDescent="0.25">
      <c r="A237" s="166" t="s">
        <v>281</v>
      </c>
      <c r="B237" s="167"/>
      <c r="C237" s="167"/>
      <c r="D237" s="167">
        <v>21.4</v>
      </c>
      <c r="E237" s="193">
        <v>22.4</v>
      </c>
      <c r="F237" s="167"/>
      <c r="G237" s="193">
        <v>22.4</v>
      </c>
      <c r="H237" s="167"/>
      <c r="I237" s="167"/>
      <c r="J237" s="167"/>
      <c r="K237" s="167"/>
      <c r="L237" s="193">
        <v>22.6</v>
      </c>
      <c r="M237" s="193">
        <v>23.6</v>
      </c>
      <c r="N237" s="167"/>
      <c r="O237" s="193">
        <v>23.6</v>
      </c>
      <c r="P237" s="167"/>
      <c r="Q237" s="193">
        <v>24.3</v>
      </c>
      <c r="R237" s="167"/>
      <c r="S237" s="167"/>
      <c r="T237" s="167"/>
      <c r="U237" s="167"/>
      <c r="V237" s="167"/>
      <c r="W237" s="186">
        <f>COUNT(B237:V237)</f>
        <v>7</v>
      </c>
      <c r="X237">
        <v>21.4</v>
      </c>
    </row>
    <row r="238" spans="1:24" x14ac:dyDescent="0.25">
      <c r="A238" s="166" t="s">
        <v>355</v>
      </c>
      <c r="B238" s="167"/>
      <c r="C238" s="167"/>
      <c r="D238" s="167"/>
      <c r="E238" s="167"/>
      <c r="F238" s="167"/>
      <c r="G238" s="167">
        <v>22.9</v>
      </c>
      <c r="H238" s="167">
        <v>22.9</v>
      </c>
      <c r="I238" s="167">
        <v>22.9</v>
      </c>
      <c r="J238" s="167"/>
      <c r="K238" s="167"/>
      <c r="L238" s="167"/>
      <c r="M238" s="167"/>
      <c r="N238" s="167"/>
      <c r="O238" s="167">
        <v>22.9</v>
      </c>
      <c r="P238" s="167"/>
      <c r="Q238" s="167"/>
      <c r="R238" s="167"/>
      <c r="S238" s="167"/>
      <c r="T238" s="167"/>
      <c r="U238" s="167"/>
      <c r="V238" s="167"/>
      <c r="W238" s="186">
        <f>COUNT(B238:V238)</f>
        <v>4</v>
      </c>
      <c r="X238">
        <v>22.9</v>
      </c>
    </row>
    <row r="239" spans="1:24" x14ac:dyDescent="0.25">
      <c r="A239" s="166" t="s">
        <v>314</v>
      </c>
      <c r="B239" s="167"/>
      <c r="C239" s="167"/>
      <c r="D239" s="167"/>
      <c r="E239" s="167">
        <v>15</v>
      </c>
      <c r="F239" s="167"/>
      <c r="G239" s="167"/>
      <c r="H239" s="167"/>
      <c r="I239" s="167"/>
      <c r="J239" s="167"/>
      <c r="K239" s="167"/>
      <c r="L239" s="193">
        <v>15.4</v>
      </c>
      <c r="M239" s="193">
        <v>15.7</v>
      </c>
      <c r="N239" s="167"/>
      <c r="O239" s="193">
        <v>15.5</v>
      </c>
      <c r="P239" s="167"/>
      <c r="Q239" s="167"/>
      <c r="R239" s="167"/>
      <c r="S239" s="167"/>
      <c r="T239" s="167"/>
      <c r="U239" s="167"/>
      <c r="V239" s="167"/>
      <c r="W239" s="186">
        <f>COUNT(B239:V239)</f>
        <v>4</v>
      </c>
      <c r="X239">
        <v>15</v>
      </c>
    </row>
    <row r="240" spans="1:24" x14ac:dyDescent="0.25">
      <c r="A240" s="166" t="s">
        <v>379</v>
      </c>
      <c r="B240" s="167"/>
      <c r="C240" s="167"/>
      <c r="D240" s="167"/>
      <c r="E240" s="167"/>
      <c r="F240" s="167"/>
      <c r="G240" s="167"/>
      <c r="H240" s="167">
        <v>27.8</v>
      </c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  <c r="W240" s="186">
        <f>COUNT(B240:V240)</f>
        <v>1</v>
      </c>
      <c r="X240">
        <v>27.8</v>
      </c>
    </row>
    <row r="241" spans="1:24" x14ac:dyDescent="0.25">
      <c r="A241" s="166" t="s">
        <v>382</v>
      </c>
      <c r="B241" s="167"/>
      <c r="C241" s="167"/>
      <c r="D241" s="167"/>
      <c r="E241" s="167"/>
      <c r="F241" s="167"/>
      <c r="G241" s="167"/>
      <c r="H241" s="167">
        <v>34</v>
      </c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86">
        <f>COUNT(B241:V241)</f>
        <v>1</v>
      </c>
      <c r="X241">
        <v>34</v>
      </c>
    </row>
    <row r="242" spans="1:24" x14ac:dyDescent="0.25">
      <c r="A242" s="166" t="s">
        <v>391</v>
      </c>
      <c r="B242" s="167"/>
      <c r="C242" s="167"/>
      <c r="D242" s="167"/>
      <c r="E242" s="167"/>
      <c r="F242" s="167"/>
      <c r="G242" s="167"/>
      <c r="H242" s="167"/>
      <c r="I242" s="167">
        <v>25.4</v>
      </c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  <c r="W242" s="186">
        <f>COUNT(B242:V242)</f>
        <v>1</v>
      </c>
      <c r="X242">
        <v>25.4</v>
      </c>
    </row>
    <row r="243" spans="1:24" x14ac:dyDescent="0.25">
      <c r="A243" s="166" t="s">
        <v>378</v>
      </c>
      <c r="B243" s="167"/>
      <c r="C243" s="167"/>
      <c r="D243" s="167"/>
      <c r="E243" s="167"/>
      <c r="F243" s="167"/>
      <c r="G243" s="167"/>
      <c r="H243" s="167">
        <v>30.5</v>
      </c>
      <c r="I243" s="167"/>
      <c r="J243" s="167">
        <v>30.5</v>
      </c>
      <c r="K243" s="167"/>
      <c r="L243" s="167"/>
      <c r="M243" s="192">
        <v>30.4</v>
      </c>
      <c r="N243" s="167"/>
      <c r="O243" s="167"/>
      <c r="P243" s="167"/>
      <c r="Q243" s="167"/>
      <c r="R243" s="193">
        <v>30.7</v>
      </c>
      <c r="S243" s="167"/>
      <c r="T243" s="167"/>
      <c r="U243" s="167"/>
      <c r="V243" s="167"/>
      <c r="W243" s="186">
        <f>COUNT(B243:V243)</f>
        <v>4</v>
      </c>
      <c r="X243">
        <v>30.5</v>
      </c>
    </row>
    <row r="244" spans="1:24" x14ac:dyDescent="0.25">
      <c r="A244" s="166" t="s">
        <v>352</v>
      </c>
      <c r="B244" s="167"/>
      <c r="C244" s="167"/>
      <c r="D244" s="167"/>
      <c r="E244" s="167"/>
      <c r="F244" s="167"/>
      <c r="G244" s="167">
        <v>21</v>
      </c>
      <c r="H244" s="167"/>
      <c r="I244" s="167"/>
      <c r="J244" s="167"/>
      <c r="K244" s="167"/>
      <c r="L244" s="167"/>
      <c r="M244" s="167"/>
      <c r="N244" s="193">
        <v>21.7</v>
      </c>
      <c r="O244" s="167"/>
      <c r="P244" s="167"/>
      <c r="Q244" s="167"/>
      <c r="R244" s="167"/>
      <c r="S244" s="167"/>
      <c r="T244" s="167"/>
      <c r="U244" s="167"/>
      <c r="V244" s="167"/>
      <c r="W244" s="186">
        <f>COUNT(B244:V244)</f>
        <v>2</v>
      </c>
      <c r="X244">
        <v>21</v>
      </c>
    </row>
    <row r="245" spans="1:24" x14ac:dyDescent="0.25">
      <c r="A245" s="166" t="s">
        <v>343</v>
      </c>
      <c r="B245" s="167"/>
      <c r="C245" s="167"/>
      <c r="D245" s="167"/>
      <c r="E245" s="167"/>
      <c r="F245" s="167"/>
      <c r="G245" s="167">
        <v>14.9</v>
      </c>
      <c r="H245" s="167"/>
      <c r="I245" s="167">
        <v>14.9</v>
      </c>
      <c r="J245" s="193">
        <v>15.4</v>
      </c>
      <c r="K245" s="167"/>
      <c r="L245" s="167"/>
      <c r="M245" s="167"/>
      <c r="N245" s="167"/>
      <c r="O245" s="167"/>
      <c r="P245" s="193">
        <v>15</v>
      </c>
      <c r="Q245" s="167"/>
      <c r="R245" s="167"/>
      <c r="S245" s="167"/>
      <c r="T245" s="167"/>
      <c r="U245" s="167"/>
      <c r="V245" s="167"/>
      <c r="W245" s="186">
        <f>COUNT(B245:V245)</f>
        <v>4</v>
      </c>
      <c r="X245">
        <v>14.9</v>
      </c>
    </row>
    <row r="246" spans="1:24" x14ac:dyDescent="0.25">
      <c r="A246" s="166" t="s">
        <v>245</v>
      </c>
      <c r="B246" s="167"/>
      <c r="C246" s="167">
        <v>27.3</v>
      </c>
      <c r="D246" s="167"/>
      <c r="E246" s="167"/>
      <c r="F246" s="167"/>
      <c r="G246" s="192">
        <v>27.2</v>
      </c>
      <c r="H246" s="167"/>
      <c r="I246" s="193">
        <v>28</v>
      </c>
      <c r="J246" s="193">
        <v>28</v>
      </c>
      <c r="K246" s="193">
        <v>27.5</v>
      </c>
      <c r="L246" s="167"/>
      <c r="M246" s="193">
        <v>27.5</v>
      </c>
      <c r="N246" s="193">
        <v>27.4</v>
      </c>
      <c r="O246" s="193">
        <v>27.4</v>
      </c>
      <c r="P246" s="167"/>
      <c r="Q246" s="193">
        <v>28.1</v>
      </c>
      <c r="R246" s="192">
        <v>27.2</v>
      </c>
      <c r="S246" s="192">
        <v>27.2</v>
      </c>
      <c r="T246" s="167"/>
      <c r="U246" s="167"/>
      <c r="V246" s="167"/>
      <c r="W246" s="186">
        <f>COUNT(B246:V246)</f>
        <v>11</v>
      </c>
      <c r="X246">
        <v>27.3</v>
      </c>
    </row>
    <row r="247" spans="1:24" x14ac:dyDescent="0.25">
      <c r="A247" s="166" t="s">
        <v>221</v>
      </c>
      <c r="B247" s="167"/>
      <c r="C247" s="167">
        <v>29.2</v>
      </c>
      <c r="D247" s="167"/>
      <c r="E247" s="167"/>
      <c r="F247" s="167"/>
      <c r="G247" s="193">
        <v>29.8</v>
      </c>
      <c r="H247" s="167"/>
      <c r="I247" s="193">
        <v>30.3</v>
      </c>
      <c r="J247" s="193">
        <v>31.7</v>
      </c>
      <c r="K247" s="193">
        <v>31</v>
      </c>
      <c r="L247" s="167"/>
      <c r="M247" s="193">
        <v>31</v>
      </c>
      <c r="N247" s="193">
        <v>31</v>
      </c>
      <c r="O247" s="193">
        <v>31</v>
      </c>
      <c r="P247" s="167"/>
      <c r="Q247" s="167"/>
      <c r="R247" s="193">
        <v>30.7</v>
      </c>
      <c r="S247" s="193">
        <v>30.7</v>
      </c>
      <c r="T247" s="167"/>
      <c r="U247" s="167"/>
      <c r="V247" s="167"/>
      <c r="W247" s="186">
        <f>COUNT(B247:V247)</f>
        <v>10</v>
      </c>
      <c r="X247">
        <v>29.2</v>
      </c>
    </row>
    <row r="248" spans="1:24" x14ac:dyDescent="0.25">
      <c r="A248" s="166" t="s">
        <v>200</v>
      </c>
      <c r="B248" s="167"/>
      <c r="C248" s="167">
        <v>15.6</v>
      </c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  <c r="W248" s="186">
        <f>COUNT(B248:V248)</f>
        <v>1</v>
      </c>
      <c r="X248">
        <v>15.6</v>
      </c>
    </row>
    <row r="249" spans="1:24" x14ac:dyDescent="0.25">
      <c r="A249" s="166" t="s">
        <v>188</v>
      </c>
      <c r="B249" s="167"/>
      <c r="C249" s="167">
        <v>31.4</v>
      </c>
      <c r="D249" s="167"/>
      <c r="E249" s="167"/>
      <c r="F249" s="167">
        <v>31.4</v>
      </c>
      <c r="G249" s="193">
        <v>32.299999999999997</v>
      </c>
      <c r="H249" s="193">
        <v>32.6</v>
      </c>
      <c r="I249" s="167"/>
      <c r="J249" s="193">
        <v>32.6</v>
      </c>
      <c r="K249" s="167"/>
      <c r="L249" s="167"/>
      <c r="M249" s="167"/>
      <c r="N249" s="193">
        <v>33</v>
      </c>
      <c r="O249" s="167"/>
      <c r="P249" s="167"/>
      <c r="Q249" s="193">
        <v>33</v>
      </c>
      <c r="R249" s="193">
        <v>33</v>
      </c>
      <c r="S249" s="193">
        <v>33</v>
      </c>
      <c r="T249" s="167"/>
      <c r="U249" s="167"/>
      <c r="V249" s="167"/>
      <c r="W249" s="186">
        <f>COUNT(B249:V249)</f>
        <v>9</v>
      </c>
      <c r="X249">
        <v>31.4</v>
      </c>
    </row>
    <row r="250" spans="1:24" x14ac:dyDescent="0.25">
      <c r="A250" s="166" t="s">
        <v>266</v>
      </c>
      <c r="B250" s="167"/>
      <c r="C250" s="167">
        <v>24.9</v>
      </c>
      <c r="D250" s="167">
        <v>24.9</v>
      </c>
      <c r="E250" s="167">
        <v>24.9</v>
      </c>
      <c r="F250" s="167">
        <v>24.9</v>
      </c>
      <c r="G250" s="167">
        <v>24.9</v>
      </c>
      <c r="H250" s="192">
        <v>24.1</v>
      </c>
      <c r="I250" s="192">
        <v>24.1</v>
      </c>
      <c r="J250" s="192">
        <v>24.1</v>
      </c>
      <c r="K250" s="192">
        <v>24.1</v>
      </c>
      <c r="L250" s="167"/>
      <c r="M250" s="167"/>
      <c r="N250" s="167"/>
      <c r="O250" s="167"/>
      <c r="P250" s="167"/>
      <c r="Q250" s="167"/>
      <c r="R250" s="192">
        <v>24.2</v>
      </c>
      <c r="S250" s="192">
        <v>24.2</v>
      </c>
      <c r="T250" s="167"/>
      <c r="U250" s="167"/>
      <c r="V250" s="167"/>
      <c r="W250" s="186">
        <f>COUNT(B250:V250)</f>
        <v>11</v>
      </c>
      <c r="X250">
        <v>24.9</v>
      </c>
    </row>
    <row r="251" spans="1:24" x14ac:dyDescent="0.25">
      <c r="A251" s="166" t="s">
        <v>313</v>
      </c>
      <c r="B251" s="167"/>
      <c r="C251" s="167"/>
      <c r="D251" s="167"/>
      <c r="E251" s="167">
        <v>15.7</v>
      </c>
      <c r="F251" s="167">
        <v>15.7</v>
      </c>
      <c r="G251" s="193">
        <v>15.8</v>
      </c>
      <c r="H251" s="167"/>
      <c r="I251" s="193">
        <v>16.5</v>
      </c>
      <c r="J251" s="193">
        <v>16.600000000000001</v>
      </c>
      <c r="K251" s="193">
        <v>16</v>
      </c>
      <c r="L251" s="167"/>
      <c r="M251" s="193">
        <v>16</v>
      </c>
      <c r="N251" s="193">
        <v>15.8</v>
      </c>
      <c r="O251" s="193">
        <v>15.8</v>
      </c>
      <c r="P251" s="193">
        <v>15.8</v>
      </c>
      <c r="Q251" s="193">
        <v>15.8</v>
      </c>
      <c r="R251" s="193">
        <v>16.600000000000001</v>
      </c>
      <c r="S251" s="193">
        <v>16.600000000000001</v>
      </c>
      <c r="T251" s="167"/>
      <c r="U251" s="167"/>
      <c r="V251" s="167"/>
      <c r="W251" s="186">
        <f>COUNT(B251:V251)</f>
        <v>13</v>
      </c>
      <c r="X251">
        <v>15.7</v>
      </c>
    </row>
    <row r="252" spans="1:24" x14ac:dyDescent="0.25">
      <c r="A252" s="166" t="s">
        <v>284</v>
      </c>
      <c r="B252" s="167"/>
      <c r="C252" s="167"/>
      <c r="D252" s="167">
        <v>26.8</v>
      </c>
      <c r="E252" s="193">
        <v>27.1</v>
      </c>
      <c r="F252" s="167"/>
      <c r="G252" s="193">
        <v>27.1</v>
      </c>
      <c r="H252" s="167"/>
      <c r="I252" s="193">
        <v>27.1</v>
      </c>
      <c r="J252" s="193">
        <v>27.6</v>
      </c>
      <c r="K252" s="167"/>
      <c r="L252" s="192">
        <v>26.6</v>
      </c>
      <c r="M252" s="193">
        <v>27.7</v>
      </c>
      <c r="N252" s="193">
        <v>27.6</v>
      </c>
      <c r="O252" s="193">
        <v>27.7</v>
      </c>
      <c r="P252" s="167"/>
      <c r="Q252" s="193">
        <v>28</v>
      </c>
      <c r="R252" s="167"/>
      <c r="S252" s="167"/>
      <c r="T252" s="167"/>
      <c r="U252" s="167"/>
      <c r="V252" s="167"/>
      <c r="W252" s="186">
        <f>COUNT(B252:V252)</f>
        <v>10</v>
      </c>
      <c r="X252">
        <v>26.8</v>
      </c>
    </row>
    <row r="253" spans="1:24" x14ac:dyDescent="0.25">
      <c r="A253" s="166" t="s">
        <v>431</v>
      </c>
      <c r="B253" s="167"/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>
        <v>26.7</v>
      </c>
      <c r="O253" s="167"/>
      <c r="P253" s="167"/>
      <c r="Q253" s="167"/>
      <c r="R253" s="167"/>
      <c r="S253" s="167"/>
      <c r="T253" s="167"/>
      <c r="U253" s="167"/>
      <c r="V253" s="167"/>
      <c r="W253" s="186">
        <f>COUNT(B253:V253)</f>
        <v>1</v>
      </c>
      <c r="X253">
        <v>26.7</v>
      </c>
    </row>
    <row r="254" spans="1:24" x14ac:dyDescent="0.25">
      <c r="A254" s="166" t="s">
        <v>270</v>
      </c>
      <c r="B254" s="167"/>
      <c r="C254" s="167"/>
      <c r="D254" s="167">
        <v>7.6</v>
      </c>
      <c r="E254" s="167"/>
      <c r="F254" s="167"/>
      <c r="G254" s="167"/>
      <c r="H254" s="167"/>
      <c r="I254" s="193">
        <v>8.4</v>
      </c>
      <c r="J254" s="193">
        <v>8.9</v>
      </c>
      <c r="K254" s="167"/>
      <c r="L254" s="193">
        <v>9.6</v>
      </c>
      <c r="M254" s="167"/>
      <c r="N254" s="193">
        <v>8.9</v>
      </c>
      <c r="O254" s="167"/>
      <c r="P254" s="167"/>
      <c r="Q254" s="167"/>
      <c r="R254" s="193">
        <v>9.9</v>
      </c>
      <c r="S254" s="167"/>
      <c r="T254" s="167"/>
      <c r="U254" s="167"/>
      <c r="V254" s="167"/>
      <c r="W254" s="186">
        <f>COUNT(B254:V254)</f>
        <v>6</v>
      </c>
      <c r="X254">
        <v>7.6</v>
      </c>
    </row>
    <row r="255" spans="1:24" x14ac:dyDescent="0.25">
      <c r="A255" s="166" t="s">
        <v>436</v>
      </c>
      <c r="B255" s="167"/>
      <c r="C255" s="167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>
        <v>29.4</v>
      </c>
      <c r="R255" s="167"/>
      <c r="S255" s="167"/>
      <c r="T255" s="167"/>
      <c r="U255" s="167"/>
      <c r="V255" s="167"/>
      <c r="W255" s="186">
        <f>COUNT(B255:V255)</f>
        <v>1</v>
      </c>
      <c r="X255">
        <v>29.4</v>
      </c>
    </row>
    <row r="256" spans="1:24" x14ac:dyDescent="0.25">
      <c r="A256" s="166" t="s">
        <v>192</v>
      </c>
      <c r="B256" s="167"/>
      <c r="C256" s="167">
        <v>27.6</v>
      </c>
      <c r="D256" s="167"/>
      <c r="E256" s="167">
        <v>27.6</v>
      </c>
      <c r="F256" s="167"/>
      <c r="G256" s="167"/>
      <c r="H256" s="167"/>
      <c r="I256" s="167">
        <v>27.6</v>
      </c>
      <c r="J256" s="193">
        <v>28.2</v>
      </c>
      <c r="K256" s="167"/>
      <c r="L256" s="193">
        <v>28.1</v>
      </c>
      <c r="M256" s="192">
        <v>27.4</v>
      </c>
      <c r="N256" s="167"/>
      <c r="O256" s="167"/>
      <c r="P256" s="167"/>
      <c r="Q256" s="167"/>
      <c r="R256" s="167"/>
      <c r="S256" s="192">
        <v>27.4</v>
      </c>
      <c r="T256" s="167"/>
      <c r="U256" s="167"/>
      <c r="V256" s="167"/>
      <c r="W256" s="186">
        <f>COUNT(B256:V256)</f>
        <v>7</v>
      </c>
      <c r="X256">
        <v>27.6</v>
      </c>
    </row>
    <row r="257" spans="1:24" x14ac:dyDescent="0.25">
      <c r="A257" s="166" t="s">
        <v>210</v>
      </c>
      <c r="B257" s="167"/>
      <c r="C257" s="167">
        <v>16.7</v>
      </c>
      <c r="D257" s="167"/>
      <c r="E257" s="192">
        <v>15.9</v>
      </c>
      <c r="F257" s="167"/>
      <c r="G257" s="192">
        <v>15.9</v>
      </c>
      <c r="H257" s="167"/>
      <c r="I257" s="192">
        <v>16.2</v>
      </c>
      <c r="J257" s="192">
        <v>16.600000000000001</v>
      </c>
      <c r="K257" s="167"/>
      <c r="L257" s="167"/>
      <c r="M257" s="167"/>
      <c r="N257" s="192">
        <v>13.6</v>
      </c>
      <c r="O257" s="167"/>
      <c r="P257" s="167"/>
      <c r="Q257" s="167"/>
      <c r="R257" s="167"/>
      <c r="S257" s="192">
        <v>13.6</v>
      </c>
      <c r="T257" s="167"/>
      <c r="U257" s="167"/>
      <c r="V257" s="167"/>
      <c r="W257" s="186">
        <f>COUNT(B257:V257)</f>
        <v>7</v>
      </c>
      <c r="X257">
        <v>16.7</v>
      </c>
    </row>
    <row r="258" spans="1:24" x14ac:dyDescent="0.25">
      <c r="A258" s="166" t="s">
        <v>368</v>
      </c>
      <c r="B258" s="167"/>
      <c r="C258" s="167"/>
      <c r="D258" s="167"/>
      <c r="E258" s="167"/>
      <c r="F258" s="167"/>
      <c r="G258" s="167"/>
      <c r="H258" s="167">
        <v>15.8</v>
      </c>
      <c r="I258" s="167"/>
      <c r="J258" s="167">
        <v>15.8</v>
      </c>
      <c r="K258" s="192">
        <v>15.6</v>
      </c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  <c r="W258" s="186">
        <f>COUNT(B258:V258)</f>
        <v>3</v>
      </c>
      <c r="X258">
        <v>15.8</v>
      </c>
    </row>
    <row r="259" spans="1:24" x14ac:dyDescent="0.25">
      <c r="A259" s="166" t="s">
        <v>342</v>
      </c>
      <c r="B259" s="167"/>
      <c r="C259" s="167"/>
      <c r="D259" s="167"/>
      <c r="E259" s="167"/>
      <c r="F259" s="167"/>
      <c r="G259" s="167">
        <v>16.8</v>
      </c>
      <c r="H259" s="167"/>
      <c r="I259" s="167"/>
      <c r="J259" s="192">
        <v>16.7</v>
      </c>
      <c r="K259" s="167"/>
      <c r="L259" s="167"/>
      <c r="M259" s="167"/>
      <c r="N259" s="192">
        <v>16.7</v>
      </c>
      <c r="O259" s="167"/>
      <c r="P259" s="167"/>
      <c r="Q259" s="193">
        <v>17.100000000000001</v>
      </c>
      <c r="R259" s="167"/>
      <c r="S259" s="193">
        <v>17.100000000000001</v>
      </c>
      <c r="T259" s="167"/>
      <c r="U259" s="167"/>
      <c r="V259" s="167"/>
      <c r="W259" s="186">
        <f>COUNT(B259:V259)</f>
        <v>5</v>
      </c>
      <c r="X259">
        <v>16.8</v>
      </c>
    </row>
    <row r="260" spans="1:24" x14ac:dyDescent="0.25">
      <c r="A260" s="166" t="s">
        <v>362</v>
      </c>
      <c r="B260" s="167"/>
      <c r="C260" s="167"/>
      <c r="D260" s="167"/>
      <c r="E260" s="167"/>
      <c r="F260" s="167"/>
      <c r="G260" s="167">
        <v>15.3</v>
      </c>
      <c r="H260" s="167"/>
      <c r="I260" s="193">
        <v>17.3</v>
      </c>
      <c r="J260" s="193">
        <v>17.100000000000001</v>
      </c>
      <c r="K260" s="167"/>
      <c r="L260" s="167"/>
      <c r="M260" s="167"/>
      <c r="N260" s="193">
        <v>16.600000000000001</v>
      </c>
      <c r="O260" s="167"/>
      <c r="P260" s="167"/>
      <c r="Q260" s="167"/>
      <c r="R260" s="167"/>
      <c r="S260" s="193">
        <v>16.399999999999999</v>
      </c>
      <c r="T260" s="167"/>
      <c r="U260" s="167"/>
      <c r="V260" s="167"/>
      <c r="W260" s="186">
        <f>COUNT(B260:V260)</f>
        <v>5</v>
      </c>
      <c r="X260">
        <v>15.3</v>
      </c>
    </row>
    <row r="261" spans="1:24" x14ac:dyDescent="0.25">
      <c r="A261" s="166" t="s">
        <v>426</v>
      </c>
      <c r="B261" s="167"/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>
        <v>34.1</v>
      </c>
      <c r="N261" s="167"/>
      <c r="O261" s="167"/>
      <c r="P261" s="167"/>
      <c r="Q261" s="167">
        <v>34.1</v>
      </c>
      <c r="R261" s="167"/>
      <c r="S261" s="167"/>
      <c r="T261" s="167"/>
      <c r="U261" s="167"/>
      <c r="V261" s="167"/>
      <c r="W261" s="186">
        <f>COUNT(B261:V261)</f>
        <v>2</v>
      </c>
      <c r="X261">
        <v>34.1</v>
      </c>
    </row>
    <row r="262" spans="1:24" x14ac:dyDescent="0.25">
      <c r="A262" s="166" t="s">
        <v>414</v>
      </c>
      <c r="B262" s="167"/>
      <c r="C262" s="167"/>
      <c r="D262" s="167"/>
      <c r="E262" s="167"/>
      <c r="F262" s="167"/>
      <c r="G262" s="167"/>
      <c r="H262" s="167"/>
      <c r="I262" s="167"/>
      <c r="J262" s="167">
        <v>10.8</v>
      </c>
      <c r="K262" s="167"/>
      <c r="L262" s="193">
        <v>11.4</v>
      </c>
      <c r="M262" s="193">
        <v>13.1</v>
      </c>
      <c r="N262" s="193">
        <v>14</v>
      </c>
      <c r="O262" s="167"/>
      <c r="P262" s="167"/>
      <c r="Q262" s="193">
        <v>14.8</v>
      </c>
      <c r="R262" s="193">
        <v>14.7</v>
      </c>
      <c r="S262" s="193">
        <v>14.4</v>
      </c>
      <c r="T262" s="167"/>
      <c r="U262" s="167"/>
      <c r="V262" s="167"/>
      <c r="W262" s="186">
        <f>COUNT(B262:V262)</f>
        <v>7</v>
      </c>
      <c r="X262">
        <v>10.8</v>
      </c>
    </row>
    <row r="263" spans="1:24" x14ac:dyDescent="0.25">
      <c r="A263" s="166" t="s">
        <v>100</v>
      </c>
      <c r="B263" s="167"/>
      <c r="C263" s="167"/>
      <c r="D263" s="167"/>
      <c r="E263" s="167">
        <v>18.3</v>
      </c>
      <c r="F263" s="167"/>
      <c r="G263" s="167">
        <v>18.3</v>
      </c>
      <c r="H263" s="167"/>
      <c r="I263" s="192">
        <v>17.8</v>
      </c>
      <c r="J263" s="167"/>
      <c r="K263" s="167"/>
      <c r="L263" s="167"/>
      <c r="M263" s="167"/>
      <c r="N263" s="192">
        <v>17.8</v>
      </c>
      <c r="O263" s="167"/>
      <c r="P263" s="167"/>
      <c r="Q263" s="167"/>
      <c r="R263" s="167"/>
      <c r="S263" s="167"/>
      <c r="T263" s="167"/>
      <c r="U263" s="167"/>
      <c r="V263" s="167"/>
      <c r="W263" s="186">
        <f>COUNT(B263:V263)</f>
        <v>4</v>
      </c>
      <c r="X263">
        <v>18.3</v>
      </c>
    </row>
    <row r="264" spans="1:24" x14ac:dyDescent="0.25">
      <c r="A264" s="166" t="s">
        <v>128</v>
      </c>
      <c r="B264" s="167"/>
      <c r="C264" s="167">
        <v>9.9</v>
      </c>
      <c r="D264" s="167"/>
      <c r="E264" s="167"/>
      <c r="F264" s="167"/>
      <c r="G264" s="167"/>
      <c r="H264" s="167"/>
      <c r="I264" s="167"/>
      <c r="J264" s="193">
        <v>10.3</v>
      </c>
      <c r="K264" s="193">
        <v>10.3</v>
      </c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  <c r="W264" s="186">
        <f>COUNT(B264:V264)</f>
        <v>3</v>
      </c>
      <c r="X264">
        <v>9.9</v>
      </c>
    </row>
    <row r="265" spans="1:24" x14ac:dyDescent="0.25">
      <c r="A265" s="166" t="s">
        <v>447</v>
      </c>
      <c r="B265" s="167"/>
      <c r="C265" s="167"/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>
        <v>38.4</v>
      </c>
      <c r="T265" s="167"/>
      <c r="U265" s="167"/>
      <c r="V265" s="167"/>
      <c r="W265" s="186">
        <f>COUNT(B265:V265)</f>
        <v>1</v>
      </c>
      <c r="X265">
        <v>38.4</v>
      </c>
    </row>
    <row r="266" spans="1:24" x14ac:dyDescent="0.25">
      <c r="A266" s="166" t="s">
        <v>193</v>
      </c>
      <c r="B266" s="167"/>
      <c r="C266" s="167">
        <v>29.6</v>
      </c>
      <c r="D266" s="167"/>
      <c r="E266" s="167"/>
      <c r="F266" s="167"/>
      <c r="G266" s="167"/>
      <c r="H266" s="192">
        <v>29.2</v>
      </c>
      <c r="I266" s="167"/>
      <c r="J266" s="192">
        <v>29</v>
      </c>
      <c r="K266" s="192">
        <v>29</v>
      </c>
      <c r="L266" s="167"/>
      <c r="M266" s="167"/>
      <c r="N266" s="167"/>
      <c r="O266" s="167"/>
      <c r="P266" s="167"/>
      <c r="Q266" s="167"/>
      <c r="R266" s="192">
        <v>29.5</v>
      </c>
      <c r="S266" s="192">
        <v>29.5</v>
      </c>
      <c r="T266" s="167"/>
      <c r="U266" s="167"/>
      <c r="V266" s="167"/>
      <c r="W266" s="186">
        <f>COUNT(B266:V266)</f>
        <v>6</v>
      </c>
      <c r="X266">
        <v>29.6</v>
      </c>
    </row>
    <row r="267" spans="1:24" x14ac:dyDescent="0.25">
      <c r="A267" s="166" t="s">
        <v>365</v>
      </c>
      <c r="B267" s="167"/>
      <c r="C267" s="167"/>
      <c r="D267" s="167"/>
      <c r="E267" s="167"/>
      <c r="F267" s="167"/>
      <c r="G267" s="167">
        <v>18.899999999999999</v>
      </c>
      <c r="H267" s="193">
        <v>19.7</v>
      </c>
      <c r="I267" s="167"/>
      <c r="J267" s="193">
        <v>19.8</v>
      </c>
      <c r="K267" s="193">
        <v>19.8</v>
      </c>
      <c r="L267" s="193">
        <v>20.2</v>
      </c>
      <c r="M267" s="167"/>
      <c r="N267" s="193">
        <v>21.7</v>
      </c>
      <c r="O267" s="193">
        <v>21.9</v>
      </c>
      <c r="P267" s="167"/>
      <c r="Q267" s="193">
        <v>22.5</v>
      </c>
      <c r="R267" s="193">
        <v>22.6</v>
      </c>
      <c r="S267" s="193">
        <v>22.6</v>
      </c>
      <c r="T267" s="167"/>
      <c r="U267" s="167"/>
      <c r="V267" s="167"/>
      <c r="W267" s="186">
        <f>COUNT(B267:V267)</f>
        <v>10</v>
      </c>
      <c r="X267">
        <v>18.899999999999999</v>
      </c>
    </row>
    <row r="268" spans="1:24" x14ac:dyDescent="0.25">
      <c r="A268" s="166" t="s">
        <v>373</v>
      </c>
      <c r="B268" s="167"/>
      <c r="C268" s="167"/>
      <c r="D268" s="167"/>
      <c r="E268" s="167"/>
      <c r="F268" s="167"/>
      <c r="G268" s="167"/>
      <c r="H268" s="167">
        <v>40.6</v>
      </c>
      <c r="I268" s="167"/>
      <c r="J268" s="167"/>
      <c r="K268" s="167">
        <v>40.6</v>
      </c>
      <c r="L268" s="167"/>
      <c r="M268" s="167"/>
      <c r="N268" s="167"/>
      <c r="O268" s="167"/>
      <c r="P268" s="167"/>
      <c r="Q268" s="167"/>
      <c r="R268" s="167">
        <v>40.6</v>
      </c>
      <c r="S268" s="167"/>
      <c r="T268" s="167"/>
      <c r="U268" s="167"/>
      <c r="V268" s="167"/>
      <c r="W268" s="186">
        <f>COUNT(B268:V268)</f>
        <v>3</v>
      </c>
      <c r="X268">
        <v>40.6</v>
      </c>
    </row>
    <row r="269" spans="1:24" x14ac:dyDescent="0.25">
      <c r="A269" s="166" t="s">
        <v>227</v>
      </c>
      <c r="B269" s="167"/>
      <c r="C269" s="167">
        <v>43.9</v>
      </c>
      <c r="D269" s="167">
        <v>43.9</v>
      </c>
      <c r="E269" s="167"/>
      <c r="F269" s="192">
        <v>43.4</v>
      </c>
      <c r="G269" s="192">
        <v>43.4</v>
      </c>
      <c r="H269" s="192">
        <v>43.5</v>
      </c>
      <c r="I269" s="192">
        <v>43.5</v>
      </c>
      <c r="J269" s="167"/>
      <c r="K269" s="167"/>
      <c r="L269" s="167"/>
      <c r="M269" s="167"/>
      <c r="N269" s="167"/>
      <c r="O269" s="167"/>
      <c r="P269" s="167"/>
      <c r="Q269" s="167"/>
      <c r="R269" s="192">
        <v>43.3</v>
      </c>
      <c r="S269" s="167"/>
      <c r="T269" s="167"/>
      <c r="U269" s="167"/>
      <c r="V269" s="167"/>
      <c r="W269" s="186">
        <f>COUNT(B269:V269)</f>
        <v>7</v>
      </c>
      <c r="X269">
        <v>43.9</v>
      </c>
    </row>
    <row r="270" spans="1:24" x14ac:dyDescent="0.25">
      <c r="A270" s="166" t="s">
        <v>341</v>
      </c>
      <c r="B270" s="167"/>
      <c r="C270" s="167"/>
      <c r="D270" s="167"/>
      <c r="E270" s="167"/>
      <c r="F270" s="167"/>
      <c r="G270" s="167">
        <v>12.1</v>
      </c>
      <c r="H270" s="167">
        <v>12.1</v>
      </c>
      <c r="I270" s="167"/>
      <c r="J270" s="193">
        <v>12.2</v>
      </c>
      <c r="K270" s="193">
        <v>12.3</v>
      </c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  <c r="W270" s="186">
        <f>COUNT(B270:V270)</f>
        <v>4</v>
      </c>
      <c r="X270">
        <v>12.1</v>
      </c>
    </row>
    <row r="271" spans="1:24" x14ac:dyDescent="0.25">
      <c r="A271" s="166" t="s">
        <v>217</v>
      </c>
      <c r="B271" s="167"/>
      <c r="C271" s="167">
        <v>39.200000000000003</v>
      </c>
      <c r="D271" s="167"/>
      <c r="E271" s="167"/>
      <c r="F271" s="167"/>
      <c r="G271" s="193">
        <v>39.6</v>
      </c>
      <c r="H271" s="167"/>
      <c r="I271" s="167"/>
      <c r="J271" s="193">
        <v>39.6</v>
      </c>
      <c r="K271" s="167"/>
      <c r="L271" s="167"/>
      <c r="M271" s="167"/>
      <c r="N271" s="167"/>
      <c r="O271" s="167"/>
      <c r="P271" s="167"/>
      <c r="Q271" s="167"/>
      <c r="R271" s="193">
        <v>39.9</v>
      </c>
      <c r="S271" s="167"/>
      <c r="T271" s="167"/>
      <c r="U271" s="167"/>
      <c r="V271" s="167"/>
      <c r="W271" s="186">
        <f>COUNT(B271:V271)</f>
        <v>4</v>
      </c>
      <c r="X271">
        <v>39.200000000000003</v>
      </c>
    </row>
    <row r="272" spans="1:24" x14ac:dyDescent="0.25">
      <c r="A272" s="166" t="s">
        <v>247</v>
      </c>
      <c r="B272" s="167"/>
      <c r="C272" s="167">
        <v>23.1</v>
      </c>
      <c r="D272" s="167"/>
      <c r="E272" s="167"/>
      <c r="F272" s="167"/>
      <c r="G272" s="193">
        <v>23.5</v>
      </c>
      <c r="H272" s="167"/>
      <c r="I272" s="167"/>
      <c r="J272" s="193">
        <v>23.8</v>
      </c>
      <c r="K272" s="167"/>
      <c r="L272" s="167"/>
      <c r="M272" s="167"/>
      <c r="N272" s="193">
        <v>25.5</v>
      </c>
      <c r="O272" s="167"/>
      <c r="P272" s="167"/>
      <c r="Q272" s="167"/>
      <c r="R272" s="193">
        <v>25.3</v>
      </c>
      <c r="S272" s="193">
        <v>25.3</v>
      </c>
      <c r="T272" s="167"/>
      <c r="U272" s="167"/>
      <c r="V272" s="167"/>
      <c r="W272" s="186">
        <f>COUNT(B272:V272)</f>
        <v>6</v>
      </c>
      <c r="X272">
        <v>23.1</v>
      </c>
    </row>
    <row r="273" spans="1:24" x14ac:dyDescent="0.25">
      <c r="A273" s="166" t="s">
        <v>206</v>
      </c>
      <c r="B273" s="167"/>
      <c r="C273" s="167">
        <v>14.9</v>
      </c>
      <c r="D273" s="167"/>
      <c r="E273" s="167"/>
      <c r="F273" s="167"/>
      <c r="G273" s="167"/>
      <c r="H273" s="193">
        <v>15</v>
      </c>
      <c r="I273" s="167"/>
      <c r="J273" s="167"/>
      <c r="K273" s="167"/>
      <c r="L273" s="193">
        <v>15</v>
      </c>
      <c r="M273" s="193">
        <v>15</v>
      </c>
      <c r="N273" s="167"/>
      <c r="O273" s="167"/>
      <c r="P273" s="167"/>
      <c r="Q273" s="167"/>
      <c r="R273" s="193">
        <v>15.1</v>
      </c>
      <c r="S273" s="167"/>
      <c r="T273" s="167"/>
      <c r="U273" s="167"/>
      <c r="V273" s="167"/>
      <c r="W273" s="186">
        <f>COUNT(B273:V273)</f>
        <v>5</v>
      </c>
      <c r="X273">
        <v>14.9</v>
      </c>
    </row>
    <row r="274" spans="1:24" x14ac:dyDescent="0.25">
      <c r="A274" s="166" t="s">
        <v>402</v>
      </c>
      <c r="B274" s="167"/>
      <c r="C274" s="167"/>
      <c r="D274" s="167"/>
      <c r="E274" s="167"/>
      <c r="F274" s="167"/>
      <c r="G274" s="167"/>
      <c r="H274" s="167"/>
      <c r="I274" s="167"/>
      <c r="J274" s="167">
        <v>27.3</v>
      </c>
      <c r="K274" s="167">
        <v>27.3</v>
      </c>
      <c r="L274" s="167">
        <v>27.3</v>
      </c>
      <c r="M274" s="167"/>
      <c r="N274" s="167"/>
      <c r="O274" s="192">
        <v>27.2</v>
      </c>
      <c r="P274" s="167"/>
      <c r="Q274" s="167"/>
      <c r="R274" s="167"/>
      <c r="S274" s="167"/>
      <c r="T274" s="167"/>
      <c r="U274" s="167"/>
      <c r="V274" s="167"/>
      <c r="W274" s="186">
        <f>COUNT(B274:V274)</f>
        <v>4</v>
      </c>
      <c r="X274">
        <v>27.3</v>
      </c>
    </row>
    <row r="275" spans="1:24" x14ac:dyDescent="0.25">
      <c r="A275" s="166" t="s">
        <v>363</v>
      </c>
      <c r="B275" s="167"/>
      <c r="C275" s="167"/>
      <c r="D275" s="167"/>
      <c r="E275" s="167"/>
      <c r="F275" s="167"/>
      <c r="G275" s="167">
        <v>15.5</v>
      </c>
      <c r="H275" s="167"/>
      <c r="I275" s="167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  <c r="T275" s="167"/>
      <c r="U275" s="167"/>
      <c r="V275" s="167"/>
      <c r="W275" s="186">
        <f>COUNT(B275:V275)</f>
        <v>1</v>
      </c>
      <c r="X275">
        <v>15.5</v>
      </c>
    </row>
    <row r="276" spans="1:24" x14ac:dyDescent="0.25">
      <c r="A276" s="166" t="s">
        <v>298</v>
      </c>
      <c r="B276" s="167"/>
      <c r="C276" s="167"/>
      <c r="D276" s="167"/>
      <c r="E276" s="167">
        <v>28.1</v>
      </c>
      <c r="F276" s="167"/>
      <c r="G276" s="192">
        <v>27.6</v>
      </c>
      <c r="H276" s="192">
        <v>27.7</v>
      </c>
      <c r="I276" s="192">
        <v>27.7</v>
      </c>
      <c r="J276" s="192">
        <v>27.2</v>
      </c>
      <c r="K276" s="167"/>
      <c r="L276" s="167"/>
      <c r="M276" s="167"/>
      <c r="N276" s="192">
        <v>27.3</v>
      </c>
      <c r="O276" s="167"/>
      <c r="P276" s="167"/>
      <c r="Q276" s="167"/>
      <c r="R276" s="167"/>
      <c r="S276" s="192">
        <v>26.6</v>
      </c>
      <c r="T276" s="167"/>
      <c r="U276" s="167"/>
      <c r="V276" s="167"/>
      <c r="W276" s="186">
        <f>COUNT(B276:V276)</f>
        <v>7</v>
      </c>
      <c r="X276">
        <v>28.1</v>
      </c>
    </row>
    <row r="277" spans="1:24" x14ac:dyDescent="0.25">
      <c r="A277" s="166" t="s">
        <v>156</v>
      </c>
      <c r="B277" s="167"/>
      <c r="C277" s="167">
        <v>24</v>
      </c>
      <c r="D277" s="167"/>
      <c r="E277" s="193">
        <v>24.6</v>
      </c>
      <c r="F277" s="193">
        <v>24.6</v>
      </c>
      <c r="G277" s="193">
        <v>24.3</v>
      </c>
      <c r="H277" s="193">
        <v>24.4</v>
      </c>
      <c r="I277" s="193">
        <v>24.3</v>
      </c>
      <c r="J277" s="193">
        <v>24.3</v>
      </c>
      <c r="K277" s="193">
        <v>24.1</v>
      </c>
      <c r="L277" s="193">
        <v>24.6</v>
      </c>
      <c r="M277" s="167">
        <v>24</v>
      </c>
      <c r="N277" s="193">
        <v>24.3</v>
      </c>
      <c r="O277" s="193">
        <v>24.7</v>
      </c>
      <c r="P277" s="193">
        <v>24.7</v>
      </c>
      <c r="Q277" s="167">
        <v>24</v>
      </c>
      <c r="R277" s="167">
        <v>24</v>
      </c>
      <c r="S277" s="167">
        <v>24</v>
      </c>
      <c r="T277" s="167"/>
      <c r="U277" s="167"/>
      <c r="V277" s="167"/>
      <c r="W277" s="186">
        <f>COUNT(B277:V277)</f>
        <v>16</v>
      </c>
      <c r="X277">
        <v>24</v>
      </c>
    </row>
    <row r="278" spans="1:24" x14ac:dyDescent="0.25">
      <c r="A278" s="166" t="s">
        <v>412</v>
      </c>
      <c r="B278" s="167"/>
      <c r="C278" s="167"/>
      <c r="D278" s="167"/>
      <c r="E278" s="167"/>
      <c r="F278" s="167"/>
      <c r="G278" s="167"/>
      <c r="H278" s="167"/>
      <c r="I278" s="167"/>
      <c r="J278" s="167">
        <v>29.5</v>
      </c>
      <c r="K278" s="167"/>
      <c r="L278" s="167"/>
      <c r="M278" s="167"/>
      <c r="N278" s="167"/>
      <c r="O278" s="167"/>
      <c r="P278" s="167"/>
      <c r="Q278" s="167"/>
      <c r="R278" s="167"/>
      <c r="S278" s="193">
        <v>30.2</v>
      </c>
      <c r="T278" s="167"/>
      <c r="U278" s="167"/>
      <c r="V278" s="167"/>
      <c r="W278" s="186">
        <f>COUNT(B278:V278)</f>
        <v>2</v>
      </c>
      <c r="X278">
        <v>29.5</v>
      </c>
    </row>
    <row r="279" spans="1:24" x14ac:dyDescent="0.25">
      <c r="A279" s="166" t="s">
        <v>364</v>
      </c>
      <c r="B279" s="167"/>
      <c r="C279" s="167"/>
      <c r="D279" s="167"/>
      <c r="E279" s="167"/>
      <c r="F279" s="167"/>
      <c r="G279" s="167">
        <v>22.8</v>
      </c>
      <c r="H279" s="192">
        <v>22.5</v>
      </c>
      <c r="I279" s="192">
        <v>22.5</v>
      </c>
      <c r="J279" s="192">
        <v>22.5</v>
      </c>
      <c r="K279" s="167"/>
      <c r="L279" s="167"/>
      <c r="M279" s="192">
        <v>22.4</v>
      </c>
      <c r="N279" s="167"/>
      <c r="O279" s="167"/>
      <c r="P279" s="167"/>
      <c r="Q279" s="167"/>
      <c r="R279" s="167"/>
      <c r="S279" s="192">
        <v>21.7</v>
      </c>
      <c r="T279" s="167"/>
      <c r="U279" s="167"/>
      <c r="V279" s="167"/>
      <c r="W279" s="186">
        <f>COUNT(B279:V279)</f>
        <v>6</v>
      </c>
      <c r="X279">
        <v>22.8</v>
      </c>
    </row>
    <row r="280" spans="1:24" x14ac:dyDescent="0.25">
      <c r="A280" s="166" t="s">
        <v>184</v>
      </c>
      <c r="B280" s="167"/>
      <c r="C280" s="167">
        <v>34</v>
      </c>
      <c r="D280" s="167"/>
      <c r="E280" s="193">
        <v>34.200000000000003</v>
      </c>
      <c r="F280" s="167"/>
      <c r="G280" s="167"/>
      <c r="H280" s="167"/>
      <c r="I280" s="167"/>
      <c r="J280" s="192">
        <v>33.200000000000003</v>
      </c>
      <c r="K280" s="167"/>
      <c r="L280" s="192">
        <v>33.200000000000003</v>
      </c>
      <c r="M280" s="192">
        <v>33.9</v>
      </c>
      <c r="N280" s="167"/>
      <c r="O280" s="167"/>
      <c r="P280" s="167"/>
      <c r="Q280" s="192">
        <v>33.5</v>
      </c>
      <c r="R280" s="167"/>
      <c r="S280" s="192">
        <v>33.5</v>
      </c>
      <c r="T280" s="167"/>
      <c r="U280" s="167"/>
      <c r="V280" s="167"/>
      <c r="W280" s="186">
        <f>COUNT(B280:V280)</f>
        <v>7</v>
      </c>
      <c r="X280">
        <v>34</v>
      </c>
    </row>
    <row r="281" spans="1:24" x14ac:dyDescent="0.25">
      <c r="A281" s="166" t="s">
        <v>408</v>
      </c>
      <c r="B281" s="167"/>
      <c r="C281" s="167"/>
      <c r="D281" s="167"/>
      <c r="E281" s="167"/>
      <c r="F281" s="167"/>
      <c r="G281" s="167"/>
      <c r="H281" s="167"/>
      <c r="I281" s="167"/>
      <c r="J281" s="167">
        <v>34.200000000000003</v>
      </c>
      <c r="K281" s="167"/>
      <c r="L281" s="167">
        <v>34.200000000000003</v>
      </c>
      <c r="M281" s="193">
        <v>35.200000000000003</v>
      </c>
      <c r="N281" s="167"/>
      <c r="O281" s="167"/>
      <c r="P281" s="167"/>
      <c r="Q281" s="167"/>
      <c r="R281" s="167"/>
      <c r="S281" s="193">
        <v>36</v>
      </c>
      <c r="T281" s="167"/>
      <c r="U281" s="167"/>
      <c r="V281" s="167"/>
      <c r="W281" s="186">
        <f>COUNT(B281:V281)</f>
        <v>4</v>
      </c>
      <c r="X281">
        <v>34.200000000000003</v>
      </c>
    </row>
    <row r="282" spans="1:24" x14ac:dyDescent="0.25">
      <c r="A282" s="166" t="s">
        <v>443</v>
      </c>
      <c r="B282" s="167"/>
      <c r="C282" s="167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67"/>
      <c r="O282" s="167"/>
      <c r="P282" s="167"/>
      <c r="Q282" s="167"/>
      <c r="R282" s="167">
        <v>10.9</v>
      </c>
      <c r="S282" s="167">
        <v>10.9</v>
      </c>
      <c r="T282" s="167"/>
      <c r="U282" s="167"/>
      <c r="V282" s="167"/>
      <c r="W282" s="186">
        <f>COUNT(B282:V282)</f>
        <v>2</v>
      </c>
      <c r="X282">
        <v>10.9</v>
      </c>
    </row>
    <row r="283" spans="1:24" x14ac:dyDescent="0.25">
      <c r="A283" s="166" t="s">
        <v>315</v>
      </c>
      <c r="B283" s="167"/>
      <c r="C283" s="167"/>
      <c r="D283" s="167"/>
      <c r="E283" s="167">
        <v>13.1</v>
      </c>
      <c r="F283" s="167"/>
      <c r="G283" s="167">
        <v>13.1</v>
      </c>
      <c r="H283" s="167"/>
      <c r="I283" s="167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  <c r="T283" s="167"/>
      <c r="U283" s="167"/>
      <c r="V283" s="167"/>
      <c r="W283" s="186">
        <f>COUNT(B283:V283)</f>
        <v>2</v>
      </c>
      <c r="X283">
        <v>13.1</v>
      </c>
    </row>
    <row r="284" spans="1:24" x14ac:dyDescent="0.25">
      <c r="A284" s="166" t="s">
        <v>174</v>
      </c>
      <c r="B284" s="167"/>
      <c r="C284" s="167">
        <v>31.6</v>
      </c>
      <c r="D284" s="167"/>
      <c r="E284" s="167"/>
      <c r="F284" s="167"/>
      <c r="G284" s="167">
        <v>31.6</v>
      </c>
      <c r="H284" s="167"/>
      <c r="I284" s="167"/>
      <c r="J284" s="192">
        <v>31.4</v>
      </c>
      <c r="K284" s="167"/>
      <c r="L284" s="167"/>
      <c r="M284" s="192">
        <v>30.7</v>
      </c>
      <c r="N284" s="192">
        <v>30.5</v>
      </c>
      <c r="O284" s="167"/>
      <c r="P284" s="192">
        <v>30</v>
      </c>
      <c r="Q284" s="192">
        <v>30</v>
      </c>
      <c r="R284" s="167"/>
      <c r="S284" s="192">
        <v>30</v>
      </c>
      <c r="T284" s="167"/>
      <c r="U284" s="167"/>
      <c r="V284" s="167"/>
      <c r="W284" s="186">
        <f>COUNT(B284:V284)</f>
        <v>8</v>
      </c>
      <c r="X284">
        <v>31.6</v>
      </c>
    </row>
    <row r="285" spans="1:24" x14ac:dyDescent="0.25">
      <c r="A285" s="166" t="s">
        <v>419</v>
      </c>
      <c r="B285" s="167"/>
      <c r="C285" s="167"/>
      <c r="D285" s="167"/>
      <c r="E285" s="167"/>
      <c r="F285" s="167"/>
      <c r="G285" s="167"/>
      <c r="H285" s="167"/>
      <c r="I285" s="167"/>
      <c r="J285" s="167"/>
      <c r="K285" s="167"/>
      <c r="L285" s="167">
        <v>30.8</v>
      </c>
      <c r="M285" s="192">
        <v>30.7</v>
      </c>
      <c r="N285" s="167"/>
      <c r="O285" s="167"/>
      <c r="P285" s="167"/>
      <c r="Q285" s="167"/>
      <c r="R285" s="167"/>
      <c r="S285" s="167"/>
      <c r="T285" s="167"/>
      <c r="U285" s="167"/>
      <c r="V285" s="167"/>
      <c r="W285" s="186">
        <f>COUNT(B285:V285)</f>
        <v>2</v>
      </c>
      <c r="X285">
        <v>30.8</v>
      </c>
    </row>
    <row r="286" spans="1:24" x14ac:dyDescent="0.25">
      <c r="A286" s="166" t="s">
        <v>87</v>
      </c>
      <c r="B286" s="167"/>
      <c r="C286" s="167">
        <v>22.2</v>
      </c>
      <c r="D286" s="167"/>
      <c r="E286" s="167"/>
      <c r="F286" s="193">
        <v>23.2</v>
      </c>
      <c r="G286" s="193">
        <v>23.5</v>
      </c>
      <c r="H286" s="193">
        <v>23.2</v>
      </c>
      <c r="I286" s="167"/>
      <c r="J286" s="193">
        <v>22.5</v>
      </c>
      <c r="K286" s="192">
        <v>20.8</v>
      </c>
      <c r="L286" s="167"/>
      <c r="M286" s="192">
        <v>19.399999999999999</v>
      </c>
      <c r="N286" s="192">
        <v>19.399999999999999</v>
      </c>
      <c r="O286" s="167"/>
      <c r="P286" s="167"/>
      <c r="Q286" s="192">
        <v>20.100000000000001</v>
      </c>
      <c r="R286" s="192">
        <v>20.100000000000001</v>
      </c>
      <c r="S286" s="192">
        <v>20.7</v>
      </c>
      <c r="T286" s="167"/>
      <c r="U286" s="167"/>
      <c r="V286" s="167"/>
      <c r="W286" s="186">
        <f>COUNT(B286:V286)</f>
        <v>11</v>
      </c>
      <c r="X286">
        <v>22.2</v>
      </c>
    </row>
    <row r="287" spans="1:24" x14ac:dyDescent="0.25">
      <c r="A287" s="166" t="s">
        <v>88</v>
      </c>
      <c r="B287" s="167"/>
      <c r="C287" s="167">
        <v>31.4</v>
      </c>
      <c r="D287" s="167"/>
      <c r="E287" s="167"/>
      <c r="F287" s="193">
        <v>33</v>
      </c>
      <c r="G287" s="193">
        <v>33.299999999999997</v>
      </c>
      <c r="H287" s="193">
        <v>33.799999999999997</v>
      </c>
      <c r="I287" s="167"/>
      <c r="J287" s="193">
        <v>33.299999999999997</v>
      </c>
      <c r="K287" s="192">
        <v>30.9</v>
      </c>
      <c r="L287" s="192">
        <v>30.9</v>
      </c>
      <c r="M287" s="192">
        <v>29.3</v>
      </c>
      <c r="N287" s="192">
        <v>28.6</v>
      </c>
      <c r="O287" s="167"/>
      <c r="P287" s="167"/>
      <c r="Q287" s="192">
        <v>28.4</v>
      </c>
      <c r="R287" s="192">
        <v>28.5</v>
      </c>
      <c r="S287" s="192">
        <v>29.3</v>
      </c>
      <c r="T287" s="167"/>
      <c r="U287" s="167"/>
      <c r="V287" s="167"/>
      <c r="W287" s="186">
        <f>COUNT(B287:V287)</f>
        <v>12</v>
      </c>
      <c r="X287">
        <v>31.4</v>
      </c>
    </row>
    <row r="288" spans="1:24" x14ac:dyDescent="0.25">
      <c r="A288" s="166" t="s">
        <v>330</v>
      </c>
      <c r="B288" s="167"/>
      <c r="C288" s="167"/>
      <c r="D288" s="167"/>
      <c r="E288" s="167"/>
      <c r="F288" s="167">
        <v>36.200000000000003</v>
      </c>
      <c r="G288" s="167"/>
      <c r="H288" s="167"/>
      <c r="I288" s="167"/>
      <c r="J288" s="167"/>
      <c r="K288" s="167"/>
      <c r="L288" s="167"/>
      <c r="M288" s="193">
        <v>37.200000000000003</v>
      </c>
      <c r="N288" s="193">
        <v>37.6</v>
      </c>
      <c r="O288" s="193">
        <v>38.6</v>
      </c>
      <c r="P288" s="193">
        <v>38.6</v>
      </c>
      <c r="Q288" s="167"/>
      <c r="R288" s="167"/>
      <c r="S288" s="167"/>
      <c r="T288" s="167"/>
      <c r="U288" s="167"/>
      <c r="V288" s="167"/>
      <c r="W288" s="186">
        <f>COUNT(B288:V288)</f>
        <v>5</v>
      </c>
      <c r="X288">
        <v>36.200000000000003</v>
      </c>
    </row>
    <row r="289" spans="1:24" x14ac:dyDescent="0.25">
      <c r="A289" s="166" t="s">
        <v>283</v>
      </c>
      <c r="B289" s="167"/>
      <c r="C289" s="167"/>
      <c r="D289" s="167">
        <v>31</v>
      </c>
      <c r="E289" s="167"/>
      <c r="F289" s="192">
        <v>30.4</v>
      </c>
      <c r="G289" s="167"/>
      <c r="H289" s="167"/>
      <c r="I289" s="167"/>
      <c r="J289" s="167"/>
      <c r="K289" s="167"/>
      <c r="L289" s="192">
        <v>30.2</v>
      </c>
      <c r="M289" s="193">
        <v>31.2</v>
      </c>
      <c r="N289" s="193">
        <v>31.2</v>
      </c>
      <c r="O289" s="193">
        <v>31.7</v>
      </c>
      <c r="P289" s="193">
        <v>31.7</v>
      </c>
      <c r="Q289" s="167"/>
      <c r="R289" s="167"/>
      <c r="S289" s="167"/>
      <c r="T289" s="167"/>
      <c r="U289" s="167"/>
      <c r="V289" s="167"/>
      <c r="W289" s="186">
        <f>COUNT(B289:V289)</f>
        <v>7</v>
      </c>
      <c r="X289">
        <v>31</v>
      </c>
    </row>
    <row r="290" spans="1:24" x14ac:dyDescent="0.25">
      <c r="A290" s="166" t="s">
        <v>434</v>
      </c>
      <c r="B290" s="167"/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>
        <v>16.5</v>
      </c>
      <c r="Q290" s="167"/>
      <c r="R290" s="167"/>
      <c r="S290" s="167"/>
      <c r="T290" s="167"/>
      <c r="U290" s="167"/>
      <c r="V290" s="167"/>
      <c r="W290" s="186">
        <f>COUNT(B290:V290)</f>
        <v>1</v>
      </c>
      <c r="X290">
        <v>16.5</v>
      </c>
    </row>
    <row r="291" spans="1:24" x14ac:dyDescent="0.25">
      <c r="A291" s="166" t="s">
        <v>116</v>
      </c>
      <c r="B291" s="167"/>
      <c r="C291" s="167">
        <v>20.100000000000001</v>
      </c>
      <c r="D291" s="167"/>
      <c r="E291" s="167"/>
      <c r="F291" s="167"/>
      <c r="G291" s="167"/>
      <c r="H291" s="167"/>
      <c r="I291" s="167"/>
      <c r="J291" s="167"/>
      <c r="K291" s="167"/>
      <c r="L291" s="167"/>
      <c r="M291" s="167"/>
      <c r="N291" s="167"/>
      <c r="O291" s="167"/>
      <c r="P291" s="167"/>
      <c r="Q291" s="193">
        <v>20.399999999999999</v>
      </c>
      <c r="R291" s="167"/>
      <c r="S291" s="167"/>
      <c r="T291" s="167"/>
      <c r="U291" s="167"/>
      <c r="V291" s="167"/>
      <c r="W291" s="186">
        <f>COUNT(B291:V291)</f>
        <v>2</v>
      </c>
      <c r="X291">
        <v>20.100000000000001</v>
      </c>
    </row>
    <row r="292" spans="1:24" x14ac:dyDescent="0.25">
      <c r="A292" s="166" t="s">
        <v>127</v>
      </c>
      <c r="B292" s="167"/>
      <c r="C292" s="167">
        <v>14.9</v>
      </c>
      <c r="D292" s="167"/>
      <c r="E292" s="167"/>
      <c r="F292" s="167"/>
      <c r="G292" s="193">
        <v>15.5</v>
      </c>
      <c r="H292" s="167"/>
      <c r="I292" s="167"/>
      <c r="J292" s="193">
        <v>15.8</v>
      </c>
      <c r="K292" s="167"/>
      <c r="L292" s="167"/>
      <c r="M292" s="167"/>
      <c r="N292" s="193">
        <v>15.2</v>
      </c>
      <c r="O292" s="167"/>
      <c r="P292" s="167"/>
      <c r="Q292" s="193">
        <v>15</v>
      </c>
      <c r="R292" s="167"/>
      <c r="S292" s="167"/>
      <c r="T292" s="167"/>
      <c r="U292" s="167"/>
      <c r="V292" s="167"/>
      <c r="W292" s="186">
        <f>COUNT(B292:V292)</f>
        <v>5</v>
      </c>
      <c r="X292">
        <v>14.9</v>
      </c>
    </row>
    <row r="293" spans="1:24" x14ac:dyDescent="0.25">
      <c r="A293" s="166" t="s">
        <v>216</v>
      </c>
      <c r="B293" s="167"/>
      <c r="C293" s="167">
        <v>35.200000000000003</v>
      </c>
      <c r="D293" s="167"/>
      <c r="E293" s="193">
        <v>35.4</v>
      </c>
      <c r="F293" s="167"/>
      <c r="G293" s="167"/>
      <c r="H293" s="167"/>
      <c r="I293" s="193">
        <v>35.4</v>
      </c>
      <c r="J293" s="193">
        <v>35.299999999999997</v>
      </c>
      <c r="K293" s="193">
        <v>36.299999999999997</v>
      </c>
      <c r="L293" s="167"/>
      <c r="M293" s="193">
        <v>36.299999999999997</v>
      </c>
      <c r="N293" s="167"/>
      <c r="O293" s="167"/>
      <c r="P293" s="167"/>
      <c r="Q293" s="167"/>
      <c r="R293" s="193">
        <v>35.9</v>
      </c>
      <c r="S293" s="167"/>
      <c r="T293" s="167"/>
      <c r="U293" s="167"/>
      <c r="V293" s="167"/>
      <c r="W293" s="186">
        <f>COUNT(B293:V293)</f>
        <v>7</v>
      </c>
      <c r="X293">
        <v>35.200000000000003</v>
      </c>
    </row>
    <row r="294" spans="1:24" x14ac:dyDescent="0.25">
      <c r="A294" s="166" t="s">
        <v>255</v>
      </c>
      <c r="B294" s="167"/>
      <c r="C294" s="167">
        <v>19.8</v>
      </c>
      <c r="D294" s="167"/>
      <c r="E294" s="167">
        <v>19.8</v>
      </c>
      <c r="F294" s="167"/>
      <c r="G294" s="167"/>
      <c r="H294" s="167">
        <v>19.8</v>
      </c>
      <c r="I294" s="167">
        <v>19.8</v>
      </c>
      <c r="J294" s="167">
        <v>19.8</v>
      </c>
      <c r="K294" s="167">
        <v>19.8</v>
      </c>
      <c r="L294" s="167"/>
      <c r="M294" s="167">
        <v>19.8</v>
      </c>
      <c r="N294" s="167"/>
      <c r="O294" s="167"/>
      <c r="P294" s="167"/>
      <c r="Q294" s="167"/>
      <c r="R294" s="193">
        <v>19.899999999999999</v>
      </c>
      <c r="S294" s="167"/>
      <c r="T294" s="167"/>
      <c r="U294" s="167"/>
      <c r="V294" s="167"/>
      <c r="W294" s="186">
        <f>COUNT(B294:V294)</f>
        <v>8</v>
      </c>
      <c r="X294">
        <v>19.8</v>
      </c>
    </row>
    <row r="295" spans="1:24" x14ac:dyDescent="0.25">
      <c r="A295" s="166" t="s">
        <v>353</v>
      </c>
      <c r="B295" s="167"/>
      <c r="C295" s="167"/>
      <c r="D295" s="167"/>
      <c r="E295" s="167"/>
      <c r="F295" s="167"/>
      <c r="G295" s="167">
        <v>20.100000000000001</v>
      </c>
      <c r="H295" s="167">
        <v>20.100000000000001</v>
      </c>
      <c r="I295" s="167"/>
      <c r="J295" s="167"/>
      <c r="K295" s="167"/>
      <c r="L295" s="167"/>
      <c r="M295" s="167"/>
      <c r="N295" s="192">
        <v>18</v>
      </c>
      <c r="O295" s="167"/>
      <c r="P295" s="192">
        <v>18.600000000000001</v>
      </c>
      <c r="Q295" s="167"/>
      <c r="R295" s="167"/>
      <c r="S295" s="167"/>
      <c r="T295" s="167"/>
      <c r="U295" s="167"/>
      <c r="V295" s="167"/>
      <c r="W295" s="186">
        <f>COUNT(B295:V295)</f>
        <v>4</v>
      </c>
      <c r="X295">
        <v>20.100000000000001</v>
      </c>
    </row>
    <row r="296" spans="1:24" x14ac:dyDescent="0.25">
      <c r="A296" s="166" t="s">
        <v>306</v>
      </c>
      <c r="B296" s="167"/>
      <c r="C296" s="167"/>
      <c r="D296" s="167"/>
      <c r="E296" s="167">
        <v>20.7</v>
      </c>
      <c r="F296" s="167"/>
      <c r="G296" s="167"/>
      <c r="H296" s="167"/>
      <c r="I296" s="167"/>
      <c r="J296" s="167"/>
      <c r="K296" s="167"/>
      <c r="L296" s="193">
        <v>21.9</v>
      </c>
      <c r="M296" s="193">
        <v>22.3</v>
      </c>
      <c r="N296" s="167"/>
      <c r="O296" s="167"/>
      <c r="P296" s="167"/>
      <c r="Q296" s="167"/>
      <c r="R296" s="167"/>
      <c r="S296" s="167"/>
      <c r="T296" s="167"/>
      <c r="U296" s="167"/>
      <c r="V296" s="167"/>
      <c r="W296" s="186">
        <f>COUNT(B296:V296)</f>
        <v>3</v>
      </c>
      <c r="X296">
        <v>20.7</v>
      </c>
    </row>
    <row r="297" spans="1:24" x14ac:dyDescent="0.25">
      <c r="A297" s="166" t="s">
        <v>278</v>
      </c>
      <c r="B297" s="167"/>
      <c r="C297" s="167"/>
      <c r="D297" s="167">
        <v>24.6</v>
      </c>
      <c r="E297" s="192">
        <v>23.9</v>
      </c>
      <c r="F297" s="192">
        <v>23.9</v>
      </c>
      <c r="G297" s="167"/>
      <c r="H297" s="192">
        <v>24.4</v>
      </c>
      <c r="I297" s="167"/>
      <c r="J297" s="192">
        <v>24.4</v>
      </c>
      <c r="K297" s="167"/>
      <c r="L297" s="167"/>
      <c r="M297" s="167"/>
      <c r="N297" s="167"/>
      <c r="O297" s="167"/>
      <c r="P297" s="167"/>
      <c r="Q297" s="167"/>
      <c r="R297" s="167"/>
      <c r="S297" s="167"/>
      <c r="T297" s="167"/>
      <c r="U297" s="167"/>
      <c r="V297" s="167"/>
      <c r="W297" s="186">
        <f>COUNT(B297:V297)</f>
        <v>5</v>
      </c>
      <c r="X297">
        <v>24.6</v>
      </c>
    </row>
    <row r="298" spans="1:24" x14ac:dyDescent="0.25">
      <c r="A298" s="166" t="s">
        <v>224</v>
      </c>
      <c r="B298" s="167"/>
      <c r="C298" s="167">
        <v>30</v>
      </c>
      <c r="D298" s="192">
        <v>29.9</v>
      </c>
      <c r="E298" s="192">
        <v>29.5</v>
      </c>
      <c r="F298" s="167"/>
      <c r="G298" s="167"/>
      <c r="H298" s="167"/>
      <c r="I298" s="192">
        <v>29.5</v>
      </c>
      <c r="J298" s="192">
        <v>29.5</v>
      </c>
      <c r="K298" s="167"/>
      <c r="L298" s="167"/>
      <c r="M298" s="192">
        <v>29.5</v>
      </c>
      <c r="N298" s="167"/>
      <c r="O298" s="192">
        <v>29.5</v>
      </c>
      <c r="P298" s="192">
        <v>29.5</v>
      </c>
      <c r="Q298" s="167"/>
      <c r="R298" s="167"/>
      <c r="S298" s="167"/>
      <c r="T298" s="167"/>
      <c r="U298" s="167"/>
      <c r="V298" s="167"/>
      <c r="W298" s="186">
        <f>COUNT(B298:V298)</f>
        <v>8</v>
      </c>
      <c r="X298">
        <v>30</v>
      </c>
    </row>
    <row r="299" spans="1:24" x14ac:dyDescent="0.25">
      <c r="A299" s="166" t="s">
        <v>308</v>
      </c>
      <c r="B299" s="167"/>
      <c r="C299" s="167"/>
      <c r="D299" s="167"/>
      <c r="E299" s="167">
        <v>30.7</v>
      </c>
      <c r="F299" s="167"/>
      <c r="G299" s="167">
        <v>30.7</v>
      </c>
      <c r="H299" s="167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  <c r="T299" s="167"/>
      <c r="U299" s="167"/>
      <c r="V299" s="167"/>
      <c r="W299" s="186">
        <f>COUNT(B299:V299)</f>
        <v>2</v>
      </c>
      <c r="X299">
        <v>30.7</v>
      </c>
    </row>
    <row r="300" spans="1:24" x14ac:dyDescent="0.25">
      <c r="A300" s="166" t="s">
        <v>183</v>
      </c>
      <c r="B300" s="167"/>
      <c r="C300" s="167">
        <v>27.8</v>
      </c>
      <c r="D300" s="167"/>
      <c r="E300" s="167"/>
      <c r="F300" s="167"/>
      <c r="G300" s="167"/>
      <c r="H300" s="167">
        <v>27.8</v>
      </c>
      <c r="I300" s="167">
        <v>27.8</v>
      </c>
      <c r="J300" s="192">
        <v>27.7</v>
      </c>
      <c r="K300" s="167"/>
      <c r="L300" s="192">
        <v>27.6</v>
      </c>
      <c r="M300" s="193">
        <v>28</v>
      </c>
      <c r="N300" s="193">
        <v>28</v>
      </c>
      <c r="O300" s="167"/>
      <c r="P300" s="192">
        <v>24.6</v>
      </c>
      <c r="Q300" s="192">
        <v>24.6</v>
      </c>
      <c r="R300" s="192">
        <v>24.6</v>
      </c>
      <c r="S300" s="192">
        <v>24.6</v>
      </c>
      <c r="T300" s="167"/>
      <c r="U300" s="167"/>
      <c r="V300" s="167"/>
      <c r="W300" s="186">
        <f>COUNT(B300:V300)</f>
        <v>11</v>
      </c>
      <c r="X300">
        <v>27.8</v>
      </c>
    </row>
    <row r="301" spans="1:24" x14ac:dyDescent="0.25">
      <c r="A301" s="166" t="s">
        <v>180</v>
      </c>
      <c r="B301" s="167"/>
      <c r="C301" s="167">
        <v>25.4</v>
      </c>
      <c r="D301" s="167"/>
      <c r="E301" s="167"/>
      <c r="F301" s="167"/>
      <c r="G301" s="167"/>
      <c r="H301" s="167"/>
      <c r="I301" s="167"/>
      <c r="J301" s="167"/>
      <c r="K301" s="193">
        <v>26</v>
      </c>
      <c r="L301" s="167"/>
      <c r="M301" s="167"/>
      <c r="N301" s="193">
        <v>26</v>
      </c>
      <c r="O301" s="167"/>
      <c r="P301" s="167"/>
      <c r="Q301" s="193">
        <v>26</v>
      </c>
      <c r="R301" s="193">
        <v>26</v>
      </c>
      <c r="S301" s="193">
        <v>26</v>
      </c>
      <c r="T301" s="167"/>
      <c r="U301" s="167"/>
      <c r="V301" s="167"/>
      <c r="W301" s="186">
        <f>COUNT(B301:V301)</f>
        <v>6</v>
      </c>
      <c r="X301">
        <v>25.4</v>
      </c>
    </row>
    <row r="302" spans="1:24" x14ac:dyDescent="0.25">
      <c r="A302" s="166" t="s">
        <v>397</v>
      </c>
      <c r="B302" s="167"/>
      <c r="C302" s="167"/>
      <c r="D302" s="167"/>
      <c r="E302" s="167"/>
      <c r="F302" s="167"/>
      <c r="G302" s="167"/>
      <c r="H302" s="167"/>
      <c r="I302" s="167">
        <v>22.7</v>
      </c>
      <c r="J302" s="167">
        <v>22.7</v>
      </c>
      <c r="K302" s="167"/>
      <c r="L302" s="167"/>
      <c r="M302" s="167"/>
      <c r="N302" s="167"/>
      <c r="O302" s="167"/>
      <c r="P302" s="167"/>
      <c r="Q302" s="167"/>
      <c r="R302" s="167"/>
      <c r="S302" s="167">
        <v>22.7</v>
      </c>
      <c r="T302" s="167"/>
      <c r="U302" s="167"/>
      <c r="V302" s="167"/>
      <c r="W302" s="186">
        <f>COUNT(B302:V302)</f>
        <v>3</v>
      </c>
      <c r="X302">
        <v>22.7</v>
      </c>
    </row>
    <row r="303" spans="1:24" x14ac:dyDescent="0.25">
      <c r="A303" s="166" t="s">
        <v>285</v>
      </c>
      <c r="B303" s="167"/>
      <c r="C303" s="167"/>
      <c r="D303" s="167">
        <v>32.4</v>
      </c>
      <c r="E303" s="167">
        <v>32.4</v>
      </c>
      <c r="F303" s="167"/>
      <c r="G303" s="167"/>
      <c r="H303" s="167"/>
      <c r="I303" s="167">
        <v>32.4</v>
      </c>
      <c r="J303" s="167">
        <v>32.4</v>
      </c>
      <c r="K303" s="167"/>
      <c r="L303" s="167"/>
      <c r="M303" s="167"/>
      <c r="N303" s="193">
        <v>33</v>
      </c>
      <c r="O303" s="167"/>
      <c r="P303" s="167"/>
      <c r="Q303" s="167"/>
      <c r="R303" s="167"/>
      <c r="S303" s="167"/>
      <c r="T303" s="167"/>
      <c r="U303" s="167"/>
      <c r="V303" s="167"/>
      <c r="W303" s="186">
        <f>COUNT(B303:V303)</f>
        <v>5</v>
      </c>
      <c r="X303">
        <v>32.4</v>
      </c>
    </row>
    <row r="304" spans="1:24" x14ac:dyDescent="0.25">
      <c r="A304" s="166" t="s">
        <v>145</v>
      </c>
      <c r="B304" s="167"/>
      <c r="C304" s="167">
        <v>29.9</v>
      </c>
      <c r="D304" s="167"/>
      <c r="E304" s="167"/>
      <c r="F304" s="192">
        <v>29.6</v>
      </c>
      <c r="G304" s="167"/>
      <c r="H304" s="192">
        <v>29.6</v>
      </c>
      <c r="I304" s="192">
        <v>29.6</v>
      </c>
      <c r="J304" s="192">
        <v>29.4</v>
      </c>
      <c r="K304" s="192">
        <v>29.8</v>
      </c>
      <c r="L304" s="167"/>
      <c r="M304" s="167"/>
      <c r="N304" s="167"/>
      <c r="O304" s="167"/>
      <c r="P304" s="167"/>
      <c r="Q304" s="192">
        <v>29.8</v>
      </c>
      <c r="R304" s="167"/>
      <c r="S304" s="167"/>
      <c r="T304" s="167"/>
      <c r="U304" s="167"/>
      <c r="V304" s="167"/>
      <c r="W304" s="186">
        <f>COUNT(B304:V304)</f>
        <v>7</v>
      </c>
      <c r="X304">
        <v>29.9</v>
      </c>
    </row>
    <row r="305" spans="1:24" x14ac:dyDescent="0.25">
      <c r="A305" s="166" t="s">
        <v>84</v>
      </c>
      <c r="B305" s="167"/>
      <c r="C305" s="167">
        <v>10</v>
      </c>
      <c r="D305" s="167"/>
      <c r="E305" s="167">
        <v>10</v>
      </c>
      <c r="F305" s="167">
        <v>10</v>
      </c>
      <c r="G305" s="167">
        <v>10</v>
      </c>
      <c r="H305" s="193">
        <v>10.8</v>
      </c>
      <c r="I305" s="193">
        <v>10.8</v>
      </c>
      <c r="J305" s="193">
        <v>10.9</v>
      </c>
      <c r="K305" s="193">
        <v>11.2</v>
      </c>
      <c r="L305" s="193">
        <v>11</v>
      </c>
      <c r="M305" s="193">
        <v>11.5</v>
      </c>
      <c r="N305" s="167"/>
      <c r="O305" s="193">
        <v>11.5</v>
      </c>
      <c r="P305" s="193">
        <v>12.2</v>
      </c>
      <c r="Q305" s="193">
        <v>12.6</v>
      </c>
      <c r="R305" s="167"/>
      <c r="S305" s="193">
        <v>12.7</v>
      </c>
      <c r="T305" s="167"/>
      <c r="U305" s="167"/>
      <c r="V305" s="167"/>
      <c r="W305" s="186">
        <f>COUNT(B305:V305)</f>
        <v>14</v>
      </c>
      <c r="X305">
        <v>10</v>
      </c>
    </row>
    <row r="306" spans="1:24" x14ac:dyDescent="0.25">
      <c r="A306" s="166" t="s">
        <v>85</v>
      </c>
      <c r="B306" s="167"/>
      <c r="C306" s="167">
        <v>31.6</v>
      </c>
      <c r="D306" s="192">
        <v>31.4</v>
      </c>
      <c r="E306" s="192">
        <v>31.4</v>
      </c>
      <c r="F306" s="167"/>
      <c r="G306" s="192">
        <v>31.4</v>
      </c>
      <c r="H306" s="167">
        <v>31.6</v>
      </c>
      <c r="I306" s="167">
        <v>31.6</v>
      </c>
      <c r="J306" s="167">
        <v>31.6</v>
      </c>
      <c r="K306" s="167">
        <v>31.6</v>
      </c>
      <c r="L306" s="167">
        <v>31.6</v>
      </c>
      <c r="M306" s="167"/>
      <c r="N306" s="167"/>
      <c r="O306" s="167"/>
      <c r="P306" s="193">
        <v>31.9</v>
      </c>
      <c r="Q306" s="193">
        <v>32.200000000000003</v>
      </c>
      <c r="R306" s="167"/>
      <c r="S306" s="193">
        <v>32.200000000000003</v>
      </c>
      <c r="T306" s="167"/>
      <c r="U306" s="167"/>
      <c r="V306" s="167"/>
      <c r="W306" s="186">
        <f>COUNT(B306:V306)</f>
        <v>12</v>
      </c>
      <c r="X306">
        <v>31.6</v>
      </c>
    </row>
    <row r="307" spans="1:24" x14ac:dyDescent="0.25">
      <c r="A307" s="166" t="s">
        <v>253</v>
      </c>
      <c r="B307" s="167"/>
      <c r="C307" s="167">
        <v>24.9</v>
      </c>
      <c r="D307" s="167"/>
      <c r="E307" s="167"/>
      <c r="F307" s="193">
        <v>25.3</v>
      </c>
      <c r="G307" s="167"/>
      <c r="H307" s="167"/>
      <c r="I307" s="167"/>
      <c r="J307" s="167"/>
      <c r="K307" s="167"/>
      <c r="L307" s="193">
        <v>25.2</v>
      </c>
      <c r="M307" s="193">
        <v>25.9</v>
      </c>
      <c r="N307" s="167"/>
      <c r="O307" s="193">
        <v>26.8</v>
      </c>
      <c r="P307" s="167"/>
      <c r="Q307" s="167"/>
      <c r="R307" s="167"/>
      <c r="S307" s="167"/>
      <c r="T307" s="167"/>
      <c r="U307" s="167"/>
      <c r="V307" s="167"/>
      <c r="W307" s="186">
        <f>COUNT(B307:V307)</f>
        <v>5</v>
      </c>
      <c r="X307">
        <v>24.9</v>
      </c>
    </row>
    <row r="308" spans="1:24" x14ac:dyDescent="0.25">
      <c r="A308" s="166" t="s">
        <v>312</v>
      </c>
      <c r="B308" s="167"/>
      <c r="C308" s="167"/>
      <c r="D308" s="167"/>
      <c r="E308" s="167">
        <v>17.600000000000001</v>
      </c>
      <c r="F308" s="167"/>
      <c r="G308" s="167"/>
      <c r="H308" s="167">
        <v>17.600000000000001</v>
      </c>
      <c r="I308" s="167">
        <v>17.600000000000001</v>
      </c>
      <c r="J308" s="192">
        <v>17.5</v>
      </c>
      <c r="K308" s="167"/>
      <c r="L308" s="167"/>
      <c r="M308" s="167"/>
      <c r="N308" s="167"/>
      <c r="O308" s="167"/>
      <c r="P308" s="167"/>
      <c r="Q308" s="167"/>
      <c r="R308" s="167"/>
      <c r="S308" s="167"/>
      <c r="T308" s="167"/>
      <c r="U308" s="167"/>
      <c r="V308" s="167"/>
      <c r="W308" s="186">
        <f>COUNT(B308:V308)</f>
        <v>4</v>
      </c>
      <c r="X308">
        <v>17.600000000000001</v>
      </c>
    </row>
    <row r="309" spans="1:24" x14ac:dyDescent="0.25">
      <c r="A309" s="166" t="s">
        <v>269</v>
      </c>
      <c r="B309" s="167"/>
      <c r="C309" s="167"/>
      <c r="D309" s="167">
        <v>3.3</v>
      </c>
      <c r="E309" s="167"/>
      <c r="F309" s="167"/>
      <c r="G309" s="167"/>
      <c r="H309" s="167"/>
      <c r="I309" s="193">
        <v>3.6</v>
      </c>
      <c r="J309" s="193">
        <v>4.3</v>
      </c>
      <c r="K309" s="167"/>
      <c r="L309" s="193">
        <v>3.5</v>
      </c>
      <c r="M309" s="167"/>
      <c r="N309" s="192">
        <v>3</v>
      </c>
      <c r="O309" s="167"/>
      <c r="P309" s="167"/>
      <c r="Q309" s="167"/>
      <c r="R309" s="192">
        <v>2.5</v>
      </c>
      <c r="S309" s="167"/>
      <c r="T309" s="167"/>
      <c r="U309" s="167"/>
      <c r="V309" s="167"/>
      <c r="W309" s="186">
        <f>COUNT(B309:V309)</f>
        <v>6</v>
      </c>
      <c r="X309">
        <v>3.3</v>
      </c>
    </row>
    <row r="310" spans="1:24" x14ac:dyDescent="0.25">
      <c r="A310" s="166" t="s">
        <v>113</v>
      </c>
      <c r="B310" s="167"/>
      <c r="C310" s="167">
        <v>14.4</v>
      </c>
      <c r="D310" s="167"/>
      <c r="E310" s="167"/>
      <c r="F310" s="167"/>
      <c r="G310" s="167"/>
      <c r="H310" s="167"/>
      <c r="I310" s="167"/>
      <c r="J310" s="167"/>
      <c r="K310" s="192">
        <v>13.9</v>
      </c>
      <c r="L310" s="192">
        <v>13.9</v>
      </c>
      <c r="M310" s="167"/>
      <c r="N310" s="167"/>
      <c r="O310" s="167"/>
      <c r="P310" s="167"/>
      <c r="Q310" s="192">
        <v>14</v>
      </c>
      <c r="R310" s="193">
        <v>14.5</v>
      </c>
      <c r="S310" s="167"/>
      <c r="T310" s="167"/>
      <c r="U310" s="167"/>
      <c r="V310" s="167"/>
      <c r="W310" s="186">
        <f>COUNT(B310:V310)</f>
        <v>5</v>
      </c>
      <c r="X310">
        <v>14.4</v>
      </c>
    </row>
    <row r="311" spans="1:24" x14ac:dyDescent="0.25">
      <c r="A311" s="166" t="s">
        <v>336</v>
      </c>
      <c r="B311" s="167"/>
      <c r="C311" s="167"/>
      <c r="D311" s="167"/>
      <c r="E311" s="167"/>
      <c r="F311" s="167">
        <v>11.7</v>
      </c>
      <c r="G311" s="193">
        <v>11.8</v>
      </c>
      <c r="H311" s="193">
        <v>11.8</v>
      </c>
      <c r="I311" s="193">
        <v>11.8</v>
      </c>
      <c r="J311" s="193">
        <v>11.8</v>
      </c>
      <c r="K311" s="192">
        <v>11.2</v>
      </c>
      <c r="L311" s="192">
        <v>11.2</v>
      </c>
      <c r="M311" s="193">
        <v>11.8</v>
      </c>
      <c r="N311" s="193">
        <v>12.9</v>
      </c>
      <c r="O311" s="193">
        <v>12.9</v>
      </c>
      <c r="P311" s="193">
        <v>13</v>
      </c>
      <c r="Q311" s="193">
        <v>12.4</v>
      </c>
      <c r="R311" s="193">
        <v>12.1</v>
      </c>
      <c r="S311" s="193">
        <v>12.1</v>
      </c>
      <c r="T311" s="167"/>
      <c r="U311" s="167"/>
      <c r="V311" s="167"/>
      <c r="W311" s="186">
        <f>COUNT(B311:V311)</f>
        <v>14</v>
      </c>
      <c r="X311">
        <v>11.7</v>
      </c>
    </row>
    <row r="312" spans="1:24" x14ac:dyDescent="0.25">
      <c r="A312" s="166" t="s">
        <v>139</v>
      </c>
      <c r="B312" s="167"/>
      <c r="C312" s="167">
        <v>35.799999999999997</v>
      </c>
      <c r="D312" s="167"/>
      <c r="E312" s="167"/>
      <c r="F312" s="167">
        <v>35.799999999999997</v>
      </c>
      <c r="G312" s="193">
        <v>36.200000000000003</v>
      </c>
      <c r="H312" s="193">
        <v>36.1</v>
      </c>
      <c r="I312" s="193">
        <v>36.1</v>
      </c>
      <c r="J312" s="167"/>
      <c r="K312" s="167"/>
      <c r="L312" s="167"/>
      <c r="M312" s="167"/>
      <c r="N312" s="193">
        <v>36.299999999999997</v>
      </c>
      <c r="O312" s="167"/>
      <c r="P312" s="167"/>
      <c r="Q312" s="167"/>
      <c r="R312" s="167"/>
      <c r="S312" s="167"/>
      <c r="T312" s="167"/>
      <c r="U312" s="167"/>
      <c r="V312" s="167"/>
      <c r="W312" s="186">
        <f>COUNT(B312:V312)</f>
        <v>6</v>
      </c>
      <c r="X312">
        <v>35.799999999999997</v>
      </c>
    </row>
    <row r="313" spans="1:24" x14ac:dyDescent="0.25">
      <c r="A313" s="166" t="s">
        <v>107</v>
      </c>
      <c r="B313" s="167"/>
      <c r="C313" s="167">
        <v>23.4</v>
      </c>
      <c r="D313" s="167"/>
      <c r="E313" s="193">
        <v>24</v>
      </c>
      <c r="F313" s="193">
        <v>24</v>
      </c>
      <c r="G313" s="193">
        <v>25.2</v>
      </c>
      <c r="H313" s="167"/>
      <c r="I313" s="193">
        <v>25.2</v>
      </c>
      <c r="J313" s="193">
        <v>25.2</v>
      </c>
      <c r="K313" s="193">
        <v>25.2</v>
      </c>
      <c r="L313" s="193">
        <v>25.2</v>
      </c>
      <c r="M313" s="193">
        <v>24.8</v>
      </c>
      <c r="N313" s="193">
        <v>25</v>
      </c>
      <c r="O313" s="193">
        <v>25.4</v>
      </c>
      <c r="P313" s="167"/>
      <c r="Q313" s="193">
        <v>25.4</v>
      </c>
      <c r="R313" s="193">
        <v>25.6</v>
      </c>
      <c r="S313" s="193">
        <v>25.6</v>
      </c>
      <c r="T313" s="167"/>
      <c r="U313" s="167"/>
      <c r="V313" s="167"/>
      <c r="W313" s="186">
        <f>COUNT(B313:V313)</f>
        <v>14</v>
      </c>
      <c r="X313">
        <v>23.4</v>
      </c>
    </row>
    <row r="314" spans="1:24" x14ac:dyDescent="0.25">
      <c r="A314" s="166" t="s">
        <v>126</v>
      </c>
      <c r="B314" s="167"/>
      <c r="C314" s="167">
        <v>15.1</v>
      </c>
      <c r="D314" s="167"/>
      <c r="E314" s="167">
        <v>15.1</v>
      </c>
      <c r="F314" s="167">
        <v>15.1</v>
      </c>
      <c r="G314" s="167">
        <v>15.1</v>
      </c>
      <c r="H314" s="167"/>
      <c r="I314" s="167">
        <v>15.1</v>
      </c>
      <c r="J314" s="167">
        <v>15.1</v>
      </c>
      <c r="K314" s="193">
        <v>15.3</v>
      </c>
      <c r="L314" s="193">
        <v>15.3</v>
      </c>
      <c r="M314" s="192">
        <v>14.6</v>
      </c>
      <c r="N314" s="192">
        <v>14.8</v>
      </c>
      <c r="O314" s="192">
        <v>15</v>
      </c>
      <c r="P314" s="167"/>
      <c r="Q314" s="167">
        <v>15.1</v>
      </c>
      <c r="R314" s="167">
        <v>15.1</v>
      </c>
      <c r="S314" s="167">
        <v>15.1</v>
      </c>
      <c r="T314" s="167"/>
      <c r="U314" s="167"/>
      <c r="V314" s="167"/>
      <c r="W314" s="186">
        <f>COUNT(B314:V314)</f>
        <v>14</v>
      </c>
      <c r="X314">
        <v>15.1</v>
      </c>
    </row>
    <row r="315" spans="1:24" x14ac:dyDescent="0.25">
      <c r="A315" s="166" t="s">
        <v>268</v>
      </c>
      <c r="B315" s="167"/>
      <c r="C315" s="167"/>
      <c r="D315" s="167">
        <v>33.6</v>
      </c>
      <c r="E315" s="192">
        <v>33.5</v>
      </c>
      <c r="F315" s="167"/>
      <c r="G315" s="192">
        <v>33.5</v>
      </c>
      <c r="H315" s="167"/>
      <c r="I315" s="167"/>
      <c r="J315" s="192">
        <v>32.700000000000003</v>
      </c>
      <c r="K315" s="167"/>
      <c r="L315" s="167"/>
      <c r="M315" s="167"/>
      <c r="N315" s="167"/>
      <c r="O315" s="167"/>
      <c r="P315" s="167"/>
      <c r="Q315" s="167"/>
      <c r="R315" s="192">
        <v>29.1</v>
      </c>
      <c r="S315" s="167"/>
      <c r="T315" s="167"/>
      <c r="U315" s="167"/>
      <c r="V315" s="167"/>
      <c r="W315" s="186">
        <f>COUNT(B315:V315)</f>
        <v>5</v>
      </c>
      <c r="X315">
        <v>33.6</v>
      </c>
    </row>
    <row r="316" spans="1:24" x14ac:dyDescent="0.25">
      <c r="A316" s="166" t="s">
        <v>423</v>
      </c>
      <c r="B316" s="167"/>
      <c r="C316" s="167"/>
      <c r="D316" s="167"/>
      <c r="E316" s="167"/>
      <c r="F316" s="167"/>
      <c r="G316" s="167"/>
      <c r="H316" s="167"/>
      <c r="I316" s="167"/>
      <c r="J316" s="167"/>
      <c r="K316" s="167"/>
      <c r="L316" s="167">
        <v>14</v>
      </c>
      <c r="M316" s="192">
        <v>13.8</v>
      </c>
      <c r="N316" s="192">
        <v>13.8</v>
      </c>
      <c r="O316" s="167"/>
      <c r="P316" s="167"/>
      <c r="Q316" s="167"/>
      <c r="R316" s="192">
        <v>13.8</v>
      </c>
      <c r="S316" s="192">
        <v>13.8</v>
      </c>
      <c r="T316" s="167"/>
      <c r="U316" s="167"/>
      <c r="V316" s="167"/>
      <c r="W316" s="186">
        <f>COUNT(B316:V316)</f>
        <v>5</v>
      </c>
      <c r="X316">
        <v>14</v>
      </c>
    </row>
    <row r="317" spans="1:24" x14ac:dyDescent="0.25">
      <c r="A317" s="166" t="s">
        <v>421</v>
      </c>
      <c r="B317" s="167"/>
      <c r="C317" s="167"/>
      <c r="D317" s="167"/>
      <c r="E317" s="167"/>
      <c r="F317" s="167"/>
      <c r="G317" s="167"/>
      <c r="H317" s="167"/>
      <c r="I317" s="167"/>
      <c r="J317" s="167"/>
      <c r="K317" s="167"/>
      <c r="L317" s="167">
        <v>13.1</v>
      </c>
      <c r="M317" s="167">
        <v>13.1</v>
      </c>
      <c r="N317" s="167">
        <v>13.1</v>
      </c>
      <c r="O317" s="167"/>
      <c r="P317" s="167"/>
      <c r="Q317" s="167"/>
      <c r="R317" s="193">
        <v>14.6</v>
      </c>
      <c r="S317" s="193">
        <v>14.6</v>
      </c>
      <c r="T317" s="167"/>
      <c r="U317" s="167"/>
      <c r="V317" s="167"/>
      <c r="W317" s="186">
        <f>COUNT(B317:V317)</f>
        <v>5</v>
      </c>
      <c r="X317">
        <v>13.1</v>
      </c>
    </row>
    <row r="318" spans="1:24" x14ac:dyDescent="0.25">
      <c r="A318" s="166" t="s">
        <v>140</v>
      </c>
      <c r="B318" s="167"/>
      <c r="C318" s="167">
        <v>30.8</v>
      </c>
      <c r="D318" s="167"/>
      <c r="E318" s="167"/>
      <c r="F318" s="167"/>
      <c r="G318" s="167"/>
      <c r="H318" s="167"/>
      <c r="I318" s="167"/>
      <c r="J318" s="167"/>
      <c r="K318" s="167"/>
      <c r="L318" s="167"/>
      <c r="M318" s="167"/>
      <c r="N318" s="167"/>
      <c r="O318" s="167"/>
      <c r="P318" s="167"/>
      <c r="Q318" s="167"/>
      <c r="R318" s="167"/>
      <c r="S318" s="167"/>
      <c r="T318" s="167"/>
      <c r="U318" s="167"/>
      <c r="V318" s="167"/>
      <c r="W318" s="186">
        <f>COUNT(B318:V318)</f>
        <v>1</v>
      </c>
      <c r="X318">
        <v>30.8</v>
      </c>
    </row>
    <row r="319" spans="1:24" x14ac:dyDescent="0.25">
      <c r="A319" s="166" t="s">
        <v>108</v>
      </c>
      <c r="B319" s="167"/>
      <c r="C319" s="167">
        <v>19.600000000000001</v>
      </c>
      <c r="D319" s="167"/>
      <c r="E319" s="167">
        <v>19.600000000000001</v>
      </c>
      <c r="F319" s="167"/>
      <c r="G319" s="167"/>
      <c r="H319" s="167"/>
      <c r="I319" s="167">
        <v>19.600000000000001</v>
      </c>
      <c r="J319" s="192">
        <v>19.5</v>
      </c>
      <c r="K319" s="167"/>
      <c r="L319" s="192">
        <v>18.5</v>
      </c>
      <c r="M319" s="192">
        <v>17.8</v>
      </c>
      <c r="N319" s="192">
        <v>17.8</v>
      </c>
      <c r="O319" s="192">
        <v>17.8</v>
      </c>
      <c r="P319" s="167"/>
      <c r="Q319" s="167"/>
      <c r="R319" s="192">
        <v>17.8</v>
      </c>
      <c r="S319" s="192">
        <v>17.8</v>
      </c>
      <c r="T319" s="167"/>
      <c r="U319" s="167"/>
      <c r="V319" s="167"/>
      <c r="W319" s="186">
        <f>COUNT(B319:V319)</f>
        <v>10</v>
      </c>
      <c r="X319">
        <v>19.600000000000001</v>
      </c>
    </row>
    <row r="320" spans="1:24" x14ac:dyDescent="0.25">
      <c r="A320" s="166" t="s">
        <v>243</v>
      </c>
      <c r="B320" s="167"/>
      <c r="C320" s="167">
        <v>25.7</v>
      </c>
      <c r="D320" s="167"/>
      <c r="E320" s="167"/>
      <c r="F320" s="193">
        <v>27</v>
      </c>
      <c r="G320" s="193">
        <v>26.9</v>
      </c>
      <c r="H320" s="193">
        <v>26</v>
      </c>
      <c r="I320" s="193">
        <v>26</v>
      </c>
      <c r="J320" s="193">
        <v>27.2</v>
      </c>
      <c r="K320" s="193">
        <v>26.8</v>
      </c>
      <c r="L320" s="193">
        <v>26.8</v>
      </c>
      <c r="M320" s="193">
        <v>26.7</v>
      </c>
      <c r="N320" s="193">
        <v>26.7</v>
      </c>
      <c r="O320" s="193">
        <v>26.7</v>
      </c>
      <c r="P320" s="167"/>
      <c r="Q320" s="192">
        <v>25.5</v>
      </c>
      <c r="R320" s="192">
        <v>25.5</v>
      </c>
      <c r="S320" s="192">
        <v>25.5</v>
      </c>
      <c r="T320" s="167"/>
      <c r="U320" s="167"/>
      <c r="V320" s="167"/>
      <c r="W320" s="186">
        <f>COUNT(B320:V320)</f>
        <v>14</v>
      </c>
      <c r="X320">
        <v>25.7</v>
      </c>
    </row>
    <row r="321" spans="1:24" x14ac:dyDescent="0.25">
      <c r="A321" s="166" t="s">
        <v>158</v>
      </c>
      <c r="B321" s="167"/>
      <c r="C321" s="167">
        <v>19.2</v>
      </c>
      <c r="D321" s="167"/>
      <c r="E321" s="167">
        <v>19.2</v>
      </c>
      <c r="F321" s="167"/>
      <c r="G321" s="167"/>
      <c r="H321" s="167"/>
      <c r="I321" s="167">
        <v>19.2</v>
      </c>
      <c r="J321" s="167">
        <v>19.2</v>
      </c>
      <c r="K321" s="167"/>
      <c r="L321" s="192">
        <v>18.3</v>
      </c>
      <c r="M321" s="192">
        <v>18.3</v>
      </c>
      <c r="N321" s="192">
        <v>18.3</v>
      </c>
      <c r="O321" s="192">
        <v>18.3</v>
      </c>
      <c r="P321" s="167"/>
      <c r="Q321" s="167"/>
      <c r="R321" s="192">
        <v>19.100000000000001</v>
      </c>
      <c r="S321" s="167">
        <v>19.2</v>
      </c>
      <c r="T321" s="167"/>
      <c r="U321" s="167"/>
      <c r="V321" s="167"/>
      <c r="W321" s="186">
        <f>COUNT(B321:V321)</f>
        <v>10</v>
      </c>
      <c r="X321">
        <v>19.2</v>
      </c>
    </row>
    <row r="322" spans="1:24" x14ac:dyDescent="0.25">
      <c r="A322" s="166" t="s">
        <v>381</v>
      </c>
      <c r="B322" s="167"/>
      <c r="C322" s="167"/>
      <c r="D322" s="167"/>
      <c r="E322" s="167"/>
      <c r="F322" s="167"/>
      <c r="G322" s="167"/>
      <c r="H322" s="167">
        <v>54</v>
      </c>
      <c r="I322" s="167"/>
      <c r="J322" s="167"/>
      <c r="K322" s="167"/>
      <c r="L322" s="167"/>
      <c r="M322" s="167"/>
      <c r="N322" s="167"/>
      <c r="O322" s="167"/>
      <c r="P322" s="167"/>
      <c r="Q322" s="167"/>
      <c r="R322" s="167"/>
      <c r="S322" s="167"/>
      <c r="T322" s="167"/>
      <c r="U322" s="167"/>
      <c r="V322" s="167"/>
      <c r="W322" s="186">
        <f>COUNT(B322:V322)</f>
        <v>1</v>
      </c>
      <c r="X322">
        <v>54</v>
      </c>
    </row>
    <row r="323" spans="1:24" x14ac:dyDescent="0.25">
      <c r="A323" s="166" t="s">
        <v>374</v>
      </c>
      <c r="B323" s="167"/>
      <c r="C323" s="167"/>
      <c r="D323" s="167"/>
      <c r="E323" s="167"/>
      <c r="F323" s="167"/>
      <c r="G323" s="167"/>
      <c r="H323" s="167">
        <v>25.5</v>
      </c>
      <c r="I323" s="167"/>
      <c r="J323" s="167"/>
      <c r="K323" s="167"/>
      <c r="L323" s="167"/>
      <c r="M323" s="167"/>
      <c r="N323" s="167"/>
      <c r="O323" s="167"/>
      <c r="P323" s="167"/>
      <c r="Q323" s="167"/>
      <c r="R323" s="167"/>
      <c r="S323" s="167"/>
      <c r="T323" s="167"/>
      <c r="U323" s="167"/>
      <c r="V323" s="167"/>
      <c r="W323" s="186">
        <f>COUNT(B323:V323)</f>
        <v>1</v>
      </c>
      <c r="X323">
        <v>25.5</v>
      </c>
    </row>
    <row r="324" spans="1:24" x14ac:dyDescent="0.25">
      <c r="A324" s="166" t="s">
        <v>346</v>
      </c>
      <c r="B324" s="167"/>
      <c r="C324" s="167"/>
      <c r="D324" s="167"/>
      <c r="E324" s="167"/>
      <c r="F324" s="167"/>
      <c r="G324" s="167">
        <v>26.1</v>
      </c>
      <c r="H324" s="167"/>
      <c r="I324" s="167"/>
      <c r="J324" s="193">
        <v>28</v>
      </c>
      <c r="K324" s="167"/>
      <c r="L324" s="167"/>
      <c r="M324" s="193">
        <v>28.1</v>
      </c>
      <c r="N324" s="193">
        <v>27.7</v>
      </c>
      <c r="O324" s="167"/>
      <c r="P324" s="193">
        <v>27.4</v>
      </c>
      <c r="Q324" s="167"/>
      <c r="R324" s="167"/>
      <c r="S324" s="193">
        <v>26.9</v>
      </c>
      <c r="T324" s="167"/>
      <c r="U324" s="167"/>
      <c r="V324" s="167"/>
      <c r="W324" s="186">
        <f>COUNT(B324:V324)</f>
        <v>6</v>
      </c>
      <c r="X324">
        <v>26.1</v>
      </c>
    </row>
    <row r="325" spans="1:24" x14ac:dyDescent="0.25">
      <c r="A325" s="166" t="s">
        <v>212</v>
      </c>
      <c r="B325" s="167"/>
      <c r="C325" s="167">
        <v>13.1</v>
      </c>
      <c r="D325" s="167"/>
      <c r="E325" s="167"/>
      <c r="F325" s="167"/>
      <c r="G325" s="167"/>
      <c r="H325" s="167"/>
      <c r="I325" s="167"/>
      <c r="J325" s="167"/>
      <c r="K325" s="167"/>
      <c r="L325" s="167"/>
      <c r="M325" s="167"/>
      <c r="N325" s="167"/>
      <c r="O325" s="167"/>
      <c r="P325" s="167"/>
      <c r="Q325" s="167"/>
      <c r="R325" s="193">
        <v>13.3</v>
      </c>
      <c r="S325" s="167"/>
      <c r="T325" s="167"/>
      <c r="U325" s="167"/>
      <c r="V325" s="167"/>
      <c r="W325" s="186">
        <f>COUNT(B325:V325)</f>
        <v>2</v>
      </c>
      <c r="X325">
        <v>13.1</v>
      </c>
    </row>
    <row r="326" spans="1:24" x14ac:dyDescent="0.25">
      <c r="A326" s="166" t="s">
        <v>196</v>
      </c>
      <c r="B326" s="167"/>
      <c r="C326" s="167">
        <v>29.9</v>
      </c>
      <c r="D326" s="167"/>
      <c r="E326" s="167"/>
      <c r="F326" s="192">
        <v>29.6</v>
      </c>
      <c r="G326" s="167"/>
      <c r="H326" s="192">
        <v>29.6</v>
      </c>
      <c r="I326" s="192">
        <v>29.6</v>
      </c>
      <c r="J326" s="192">
        <v>29.5</v>
      </c>
      <c r="K326" s="192">
        <v>29.5</v>
      </c>
      <c r="L326" s="167"/>
      <c r="M326" s="192">
        <v>28.3</v>
      </c>
      <c r="N326" s="167"/>
      <c r="O326" s="167"/>
      <c r="P326" s="167"/>
      <c r="Q326" s="167"/>
      <c r="R326" s="192">
        <v>27.7</v>
      </c>
      <c r="S326" s="167"/>
      <c r="T326" s="167"/>
      <c r="U326" s="167"/>
      <c r="V326" s="167"/>
      <c r="W326" s="186">
        <f>COUNT(B326:V326)</f>
        <v>8</v>
      </c>
      <c r="X326">
        <v>29.9</v>
      </c>
    </row>
    <row r="327" spans="1:24" x14ac:dyDescent="0.25">
      <c r="A327" s="166" t="s">
        <v>380</v>
      </c>
      <c r="B327" s="167"/>
      <c r="C327" s="167"/>
      <c r="D327" s="167"/>
      <c r="E327" s="167"/>
      <c r="F327" s="167"/>
      <c r="G327" s="167"/>
      <c r="H327" s="167">
        <v>29.4</v>
      </c>
      <c r="I327" s="167"/>
      <c r="J327" s="167">
        <v>29.4</v>
      </c>
      <c r="K327" s="193">
        <v>29.9</v>
      </c>
      <c r="L327" s="167"/>
      <c r="M327" s="167"/>
      <c r="N327" s="167"/>
      <c r="O327" s="167"/>
      <c r="P327" s="167"/>
      <c r="Q327" s="167"/>
      <c r="R327" s="193">
        <v>29.7</v>
      </c>
      <c r="S327" s="193">
        <v>29.7</v>
      </c>
      <c r="T327" s="167"/>
      <c r="U327" s="167"/>
      <c r="V327" s="167"/>
      <c r="W327" s="186">
        <f>COUNT(B327:V327)</f>
        <v>5</v>
      </c>
      <c r="X327">
        <v>29.4</v>
      </c>
    </row>
    <row r="328" spans="1:24" x14ac:dyDescent="0.25">
      <c r="A328" s="166" t="s">
        <v>337</v>
      </c>
      <c r="B328" s="167"/>
      <c r="C328" s="167"/>
      <c r="D328" s="167"/>
      <c r="E328" s="167"/>
      <c r="F328" s="167">
        <v>28.7</v>
      </c>
      <c r="G328" s="167"/>
      <c r="H328" s="167"/>
      <c r="I328" s="167"/>
      <c r="J328" s="167"/>
      <c r="K328" s="167"/>
      <c r="L328" s="193">
        <v>28.9</v>
      </c>
      <c r="M328" s="167"/>
      <c r="N328" s="167"/>
      <c r="O328" s="193">
        <v>28.9</v>
      </c>
      <c r="P328" s="167"/>
      <c r="Q328" s="167"/>
      <c r="R328" s="167"/>
      <c r="S328" s="167"/>
      <c r="T328" s="167"/>
      <c r="U328" s="167"/>
      <c r="V328" s="167"/>
      <c r="W328" s="186">
        <f>COUNT(B328:V328)</f>
        <v>3</v>
      </c>
      <c r="X328">
        <v>28.7</v>
      </c>
    </row>
    <row r="329" spans="1:24" x14ac:dyDescent="0.25">
      <c r="A329" s="166" t="s">
        <v>400</v>
      </c>
      <c r="B329" s="167"/>
      <c r="C329" s="167"/>
      <c r="D329" s="167"/>
      <c r="E329" s="167"/>
      <c r="F329" s="167"/>
      <c r="G329" s="167"/>
      <c r="H329" s="167"/>
      <c r="I329" s="167"/>
      <c r="J329" s="167">
        <v>13.9</v>
      </c>
      <c r="K329" s="167"/>
      <c r="L329" s="167"/>
      <c r="M329" s="167"/>
      <c r="N329" s="167"/>
      <c r="O329" s="167"/>
      <c r="P329" s="167"/>
      <c r="Q329" s="167"/>
      <c r="R329" s="167"/>
      <c r="S329" s="192">
        <v>13.6</v>
      </c>
      <c r="T329" s="167"/>
      <c r="U329" s="167"/>
      <c r="V329" s="167"/>
      <c r="W329" s="186">
        <f>COUNT(B329:V329)</f>
        <v>2</v>
      </c>
      <c r="X329">
        <v>13.9</v>
      </c>
    </row>
    <row r="330" spans="1:24" x14ac:dyDescent="0.25">
      <c r="A330" s="166" t="s">
        <v>163</v>
      </c>
      <c r="B330" s="167"/>
      <c r="C330" s="167">
        <v>21.7</v>
      </c>
      <c r="D330" s="167"/>
      <c r="E330" s="192">
        <v>21.6</v>
      </c>
      <c r="F330" s="167"/>
      <c r="G330" s="167"/>
      <c r="H330" s="167"/>
      <c r="I330" s="167"/>
      <c r="J330" s="167"/>
      <c r="K330" s="192">
        <v>20.9</v>
      </c>
      <c r="L330" s="192">
        <v>20.9</v>
      </c>
      <c r="M330" s="192">
        <v>20.9</v>
      </c>
      <c r="N330" s="167"/>
      <c r="O330" s="192">
        <v>21</v>
      </c>
      <c r="P330" s="167"/>
      <c r="Q330" s="167"/>
      <c r="R330" s="167"/>
      <c r="S330" s="192">
        <v>21.6</v>
      </c>
      <c r="T330" s="167"/>
      <c r="U330" s="167"/>
      <c r="V330" s="167"/>
      <c r="W330" s="186">
        <f>COUNT(B330:V330)</f>
        <v>7</v>
      </c>
      <c r="X330">
        <v>21.7</v>
      </c>
    </row>
    <row r="331" spans="1:24" x14ac:dyDescent="0.25">
      <c r="A331" s="166" t="s">
        <v>254</v>
      </c>
      <c r="B331" s="167"/>
      <c r="C331" s="167">
        <v>21.6</v>
      </c>
      <c r="D331" s="167">
        <v>21.6</v>
      </c>
      <c r="E331" s="193">
        <v>23.9</v>
      </c>
      <c r="F331" s="193">
        <v>23.9</v>
      </c>
      <c r="G331" s="193">
        <v>24</v>
      </c>
      <c r="H331" s="193">
        <v>24.3</v>
      </c>
      <c r="I331" s="193">
        <v>24.3</v>
      </c>
      <c r="J331" s="193">
        <v>24.5</v>
      </c>
      <c r="K331" s="193">
        <v>23.8</v>
      </c>
      <c r="L331" s="193">
        <v>23.8</v>
      </c>
      <c r="M331" s="167"/>
      <c r="N331" s="193">
        <v>24</v>
      </c>
      <c r="O331" s="167"/>
      <c r="P331" s="193">
        <v>24.5</v>
      </c>
      <c r="Q331" s="193">
        <v>24.7</v>
      </c>
      <c r="R331" s="193">
        <v>24.5</v>
      </c>
      <c r="S331" s="193">
        <v>24.5</v>
      </c>
      <c r="T331" s="167"/>
      <c r="U331" s="167"/>
      <c r="V331" s="167"/>
      <c r="W331" s="186">
        <f>COUNT(B331:V331)</f>
        <v>15</v>
      </c>
      <c r="X331">
        <v>21.6</v>
      </c>
    </row>
    <row r="332" spans="1:24" x14ac:dyDescent="0.25">
      <c r="A332" s="166" t="s">
        <v>438</v>
      </c>
      <c r="B332" s="167"/>
      <c r="C332" s="167"/>
      <c r="D332" s="167"/>
      <c r="E332" s="167"/>
      <c r="F332" s="167"/>
      <c r="G332" s="167"/>
      <c r="H332" s="167"/>
      <c r="I332" s="167"/>
      <c r="J332" s="167"/>
      <c r="K332" s="167"/>
      <c r="L332" s="167"/>
      <c r="M332" s="167"/>
      <c r="N332" s="167"/>
      <c r="O332" s="167"/>
      <c r="P332" s="167"/>
      <c r="Q332" s="167">
        <v>16.899999999999999</v>
      </c>
      <c r="R332" s="167">
        <v>16.899999999999999</v>
      </c>
      <c r="S332" s="167"/>
      <c r="T332" s="167"/>
      <c r="U332" s="167"/>
      <c r="V332" s="167"/>
      <c r="W332" s="186">
        <f>COUNT(B332:V332)</f>
        <v>2</v>
      </c>
      <c r="X332">
        <v>16.899999999999999</v>
      </c>
    </row>
    <row r="333" spans="1:24" x14ac:dyDescent="0.25">
      <c r="A333" s="166" t="s">
        <v>141</v>
      </c>
      <c r="B333" s="167"/>
      <c r="C333" s="167">
        <v>28</v>
      </c>
      <c r="D333" s="167"/>
      <c r="E333" s="167"/>
      <c r="F333" s="167"/>
      <c r="G333" s="192">
        <v>27.9</v>
      </c>
      <c r="H333" s="192">
        <v>27.9</v>
      </c>
      <c r="I333" s="167"/>
      <c r="J333" s="167"/>
      <c r="K333" s="192">
        <v>27.9</v>
      </c>
      <c r="L333" s="167"/>
      <c r="M333" s="167"/>
      <c r="N333" s="167"/>
      <c r="O333" s="167"/>
      <c r="P333" s="167"/>
      <c r="Q333" s="167"/>
      <c r="R333" s="167"/>
      <c r="S333" s="167"/>
      <c r="T333" s="167"/>
      <c r="U333" s="167"/>
      <c r="V333" s="167"/>
      <c r="W333" s="186">
        <f>COUNT(B333:V333)</f>
        <v>4</v>
      </c>
      <c r="X333">
        <v>28</v>
      </c>
    </row>
    <row r="334" spans="1:24" x14ac:dyDescent="0.25">
      <c r="A334" s="166" t="s">
        <v>138</v>
      </c>
      <c r="B334" s="167"/>
      <c r="C334" s="167">
        <v>26.6</v>
      </c>
      <c r="D334" s="167"/>
      <c r="E334" s="167"/>
      <c r="F334" s="167"/>
      <c r="G334" s="167"/>
      <c r="H334" s="167"/>
      <c r="I334" s="167">
        <v>26.6</v>
      </c>
      <c r="J334" s="192">
        <v>25.4</v>
      </c>
      <c r="K334" s="192">
        <v>25.1</v>
      </c>
      <c r="L334" s="167"/>
      <c r="M334" s="167"/>
      <c r="N334" s="167"/>
      <c r="O334" s="167"/>
      <c r="P334" s="167"/>
      <c r="Q334" s="192">
        <v>24.3</v>
      </c>
      <c r="R334" s="192">
        <v>25.6</v>
      </c>
      <c r="S334" s="167"/>
      <c r="T334" s="167"/>
      <c r="U334" s="167"/>
      <c r="V334" s="167"/>
      <c r="W334" s="186">
        <f>COUNT(B334:V334)</f>
        <v>6</v>
      </c>
      <c r="X334">
        <v>26.6</v>
      </c>
    </row>
    <row r="335" spans="1:24" x14ac:dyDescent="0.25">
      <c r="A335" s="166" t="s">
        <v>387</v>
      </c>
      <c r="B335" s="167"/>
      <c r="C335" s="167"/>
      <c r="D335" s="167"/>
      <c r="E335" s="167"/>
      <c r="F335" s="167"/>
      <c r="G335" s="167"/>
      <c r="H335" s="167"/>
      <c r="I335" s="167">
        <v>14.6</v>
      </c>
      <c r="J335" s="193">
        <v>14.7</v>
      </c>
      <c r="K335" s="192">
        <v>14.5</v>
      </c>
      <c r="L335" s="167"/>
      <c r="M335" s="193">
        <v>14.7</v>
      </c>
      <c r="N335" s="167"/>
      <c r="O335" s="167"/>
      <c r="P335" s="167"/>
      <c r="Q335" s="192">
        <v>14.3</v>
      </c>
      <c r="R335" s="167"/>
      <c r="S335" s="167"/>
      <c r="T335" s="167"/>
      <c r="U335" s="167"/>
      <c r="V335" s="167"/>
      <c r="W335" s="186">
        <f>COUNT(B335:V335)</f>
        <v>5</v>
      </c>
      <c r="X335">
        <v>14.6</v>
      </c>
    </row>
    <row r="336" spans="1:24" x14ac:dyDescent="0.25">
      <c r="A336" s="166" t="s">
        <v>111</v>
      </c>
      <c r="B336" s="167"/>
      <c r="C336" s="167">
        <v>15.1</v>
      </c>
      <c r="D336" s="167"/>
      <c r="E336" s="167">
        <v>15.1</v>
      </c>
      <c r="F336" s="167">
        <v>15.1</v>
      </c>
      <c r="G336" s="193">
        <v>15.7</v>
      </c>
      <c r="H336" s="167"/>
      <c r="I336" s="193">
        <v>15.7</v>
      </c>
      <c r="J336" s="193">
        <v>16</v>
      </c>
      <c r="K336" s="193">
        <v>17</v>
      </c>
      <c r="L336" s="193">
        <v>17</v>
      </c>
      <c r="M336" s="193">
        <v>17.399999999999999</v>
      </c>
      <c r="N336" s="193">
        <v>18.100000000000001</v>
      </c>
      <c r="O336" s="193">
        <v>17.8</v>
      </c>
      <c r="P336" s="193">
        <v>18</v>
      </c>
      <c r="Q336" s="193">
        <v>17.2</v>
      </c>
      <c r="R336" s="193">
        <v>17.2</v>
      </c>
      <c r="S336" s="193">
        <v>17.2</v>
      </c>
      <c r="T336" s="167"/>
      <c r="U336" s="167"/>
      <c r="V336" s="167"/>
      <c r="W336" s="186">
        <f>COUNT(B336:V336)</f>
        <v>15</v>
      </c>
      <c r="X336">
        <v>15.1</v>
      </c>
    </row>
    <row r="337" spans="1:24" x14ac:dyDescent="0.25">
      <c r="A337" s="166" t="s">
        <v>175</v>
      </c>
      <c r="B337" s="167"/>
      <c r="C337" s="167">
        <v>25</v>
      </c>
      <c r="D337" s="167"/>
      <c r="E337" s="167">
        <v>25</v>
      </c>
      <c r="F337" s="167">
        <v>25</v>
      </c>
      <c r="G337" s="192">
        <v>24.1</v>
      </c>
      <c r="H337" s="167"/>
      <c r="I337" s="192">
        <v>24.2</v>
      </c>
      <c r="J337" s="192">
        <v>24</v>
      </c>
      <c r="K337" s="192">
        <v>24</v>
      </c>
      <c r="L337" s="192">
        <v>24</v>
      </c>
      <c r="M337" s="192">
        <v>22.1</v>
      </c>
      <c r="N337" s="192">
        <v>22.3</v>
      </c>
      <c r="O337" s="192">
        <v>22.5</v>
      </c>
      <c r="P337" s="192">
        <v>23</v>
      </c>
      <c r="Q337" s="192">
        <v>22.4</v>
      </c>
      <c r="R337" s="192">
        <v>22.4</v>
      </c>
      <c r="S337" s="192">
        <v>22.4</v>
      </c>
      <c r="T337" s="167"/>
      <c r="U337" s="167"/>
      <c r="V337" s="167"/>
      <c r="W337" s="186">
        <f>COUNT(B337:V337)</f>
        <v>15</v>
      </c>
      <c r="X337">
        <v>25</v>
      </c>
    </row>
    <row r="338" spans="1:24" x14ac:dyDescent="0.25">
      <c r="A338" s="166" t="s">
        <v>143</v>
      </c>
      <c r="B338" s="167"/>
      <c r="C338" s="167">
        <v>39.200000000000003</v>
      </c>
      <c r="D338" s="167"/>
      <c r="E338" s="167"/>
      <c r="F338" s="192">
        <v>35.799999999999997</v>
      </c>
      <c r="G338" s="167"/>
      <c r="H338" s="192">
        <v>35</v>
      </c>
      <c r="I338" s="192">
        <v>35</v>
      </c>
      <c r="J338" s="167"/>
      <c r="K338" s="167"/>
      <c r="L338" s="167"/>
      <c r="M338" s="167"/>
      <c r="N338" s="167"/>
      <c r="O338" s="167"/>
      <c r="P338" s="167"/>
      <c r="Q338" s="167"/>
      <c r="R338" s="167"/>
      <c r="S338" s="167"/>
      <c r="T338" s="167"/>
      <c r="U338" s="167"/>
      <c r="V338" s="167"/>
      <c r="W338" s="186">
        <f>COUNT(B338:V338)</f>
        <v>4</v>
      </c>
      <c r="X338">
        <v>39.200000000000003</v>
      </c>
    </row>
    <row r="339" spans="1:24" x14ac:dyDescent="0.25">
      <c r="A339" s="166" t="s">
        <v>376</v>
      </c>
      <c r="B339" s="167"/>
      <c r="C339" s="167"/>
      <c r="D339" s="167"/>
      <c r="E339" s="167"/>
      <c r="F339" s="167"/>
      <c r="G339" s="167"/>
      <c r="H339" s="167">
        <v>8.6</v>
      </c>
      <c r="I339" s="167"/>
      <c r="J339" s="167"/>
      <c r="K339" s="167"/>
      <c r="L339" s="167"/>
      <c r="M339" s="167">
        <v>8.6</v>
      </c>
      <c r="N339" s="167"/>
      <c r="O339" s="167"/>
      <c r="P339" s="167"/>
      <c r="Q339" s="167"/>
      <c r="R339" s="167"/>
      <c r="S339" s="167"/>
      <c r="T339" s="167"/>
      <c r="U339" s="167"/>
      <c r="V339" s="167"/>
      <c r="W339" s="186">
        <f>COUNT(B339:V339)</f>
        <v>2</v>
      </c>
      <c r="X339">
        <v>8.6</v>
      </c>
    </row>
    <row r="340" spans="1:24" x14ac:dyDescent="0.25">
      <c r="A340" s="166" t="s">
        <v>267</v>
      </c>
      <c r="B340" s="167"/>
      <c r="C340" s="167">
        <v>24.1</v>
      </c>
      <c r="D340" s="167"/>
      <c r="E340" s="167"/>
      <c r="F340" s="167"/>
      <c r="G340" s="167"/>
      <c r="H340" s="192">
        <v>23.9</v>
      </c>
      <c r="I340" s="192">
        <v>23.9</v>
      </c>
      <c r="J340" s="192">
        <v>23.9</v>
      </c>
      <c r="K340" s="192">
        <v>23.9</v>
      </c>
      <c r="L340" s="192">
        <v>23.9</v>
      </c>
      <c r="M340" s="167"/>
      <c r="N340" s="167"/>
      <c r="O340" s="167"/>
      <c r="P340" s="167"/>
      <c r="Q340" s="167"/>
      <c r="R340" s="167"/>
      <c r="S340" s="167"/>
      <c r="T340" s="167"/>
      <c r="U340" s="167"/>
      <c r="V340" s="167"/>
      <c r="W340" s="186">
        <f>COUNT(B340:V340)</f>
        <v>6</v>
      </c>
      <c r="X340">
        <v>24.1</v>
      </c>
    </row>
    <row r="341" spans="1:24" x14ac:dyDescent="0.25">
      <c r="A341" s="166" t="s">
        <v>218</v>
      </c>
      <c r="B341" s="167"/>
      <c r="C341" s="167">
        <v>28.4</v>
      </c>
      <c r="D341" s="167"/>
      <c r="E341" s="167"/>
      <c r="F341" s="167"/>
      <c r="G341" s="167">
        <v>28.4</v>
      </c>
      <c r="H341" s="167"/>
      <c r="I341" s="167"/>
      <c r="J341" s="193">
        <v>29.7</v>
      </c>
      <c r="K341" s="167"/>
      <c r="L341" s="167"/>
      <c r="M341" s="167"/>
      <c r="N341" s="167"/>
      <c r="O341" s="167"/>
      <c r="P341" s="167"/>
      <c r="Q341" s="167"/>
      <c r="R341" s="167"/>
      <c r="S341" s="167"/>
      <c r="T341" s="167"/>
      <c r="U341" s="167"/>
      <c r="V341" s="167"/>
      <c r="W341" s="186">
        <f>COUNT(B341:V341)</f>
        <v>3</v>
      </c>
      <c r="X341">
        <v>28.4</v>
      </c>
    </row>
    <row r="342" spans="1:24" x14ac:dyDescent="0.25">
      <c r="A342" s="166" t="s">
        <v>203</v>
      </c>
      <c r="B342" s="167"/>
      <c r="C342" s="167">
        <v>13.5</v>
      </c>
      <c r="D342" s="167"/>
      <c r="E342" s="167"/>
      <c r="F342" s="167"/>
      <c r="G342" s="167">
        <v>13.5</v>
      </c>
      <c r="H342" s="167"/>
      <c r="I342" s="167"/>
      <c r="J342" s="193">
        <v>13.6</v>
      </c>
      <c r="K342" s="167"/>
      <c r="L342" s="167"/>
      <c r="M342" s="167"/>
      <c r="N342" s="167"/>
      <c r="O342" s="167"/>
      <c r="P342" s="167"/>
      <c r="Q342" s="167"/>
      <c r="R342" s="167"/>
      <c r="S342" s="193">
        <v>16.899999999999999</v>
      </c>
      <c r="T342" s="167"/>
      <c r="U342" s="167"/>
      <c r="V342" s="167"/>
      <c r="W342" s="186">
        <f>COUNT(B342:V342)</f>
        <v>4</v>
      </c>
      <c r="X342">
        <v>13.5</v>
      </c>
    </row>
    <row r="343" spans="1:24" x14ac:dyDescent="0.25">
      <c r="A343" s="166" t="s">
        <v>351</v>
      </c>
      <c r="B343" s="167"/>
      <c r="C343" s="167"/>
      <c r="D343" s="167"/>
      <c r="E343" s="167"/>
      <c r="F343" s="167"/>
      <c r="G343" s="167">
        <v>21.8</v>
      </c>
      <c r="H343" s="167"/>
      <c r="I343" s="167"/>
      <c r="J343" s="193">
        <v>22.5</v>
      </c>
      <c r="K343" s="167"/>
      <c r="L343" s="167"/>
      <c r="M343" s="167"/>
      <c r="N343" s="167"/>
      <c r="O343" s="167"/>
      <c r="P343" s="193">
        <v>24.3</v>
      </c>
      <c r="Q343" s="193">
        <v>24</v>
      </c>
      <c r="R343" s="167"/>
      <c r="S343" s="193">
        <v>24.2</v>
      </c>
      <c r="T343" s="167"/>
      <c r="U343" s="167"/>
      <c r="V343" s="167"/>
      <c r="W343" s="186">
        <f>COUNT(B343:V343)</f>
        <v>5</v>
      </c>
      <c r="X343">
        <v>21.8</v>
      </c>
    </row>
    <row r="344" spans="1:24" x14ac:dyDescent="0.25">
      <c r="A344" s="166" t="s">
        <v>395</v>
      </c>
      <c r="B344" s="167"/>
      <c r="C344" s="167"/>
      <c r="D344" s="167"/>
      <c r="E344" s="167"/>
      <c r="F344" s="167"/>
      <c r="G344" s="167"/>
      <c r="H344" s="167"/>
      <c r="I344" s="167">
        <v>19.600000000000001</v>
      </c>
      <c r="J344" s="167">
        <v>19.600000000000001</v>
      </c>
      <c r="K344" s="192">
        <v>18.8</v>
      </c>
      <c r="L344" s="192">
        <v>18.600000000000001</v>
      </c>
      <c r="M344" s="192">
        <v>17.600000000000001</v>
      </c>
      <c r="N344" s="192">
        <v>17.7</v>
      </c>
      <c r="O344" s="192">
        <v>18</v>
      </c>
      <c r="P344" s="167"/>
      <c r="Q344" s="192">
        <v>17.8</v>
      </c>
      <c r="R344" s="167"/>
      <c r="S344" s="167"/>
      <c r="T344" s="167"/>
      <c r="U344" s="167"/>
      <c r="V344" s="167"/>
      <c r="W344" s="186">
        <f>COUNT(B344:V344)</f>
        <v>8</v>
      </c>
      <c r="X344">
        <v>19.600000000000001</v>
      </c>
    </row>
    <row r="345" spans="1:24" x14ac:dyDescent="0.25">
      <c r="A345" s="166" t="s">
        <v>417</v>
      </c>
      <c r="B345" s="167"/>
      <c r="C345" s="167"/>
      <c r="D345" s="167"/>
      <c r="E345" s="167"/>
      <c r="F345" s="167"/>
      <c r="G345" s="167"/>
      <c r="H345" s="167"/>
      <c r="I345" s="167"/>
      <c r="J345" s="167"/>
      <c r="K345" s="167">
        <v>15.5</v>
      </c>
      <c r="L345" s="167"/>
      <c r="M345" s="167"/>
      <c r="N345" s="167"/>
      <c r="O345" s="167"/>
      <c r="P345" s="167"/>
      <c r="Q345" s="167"/>
      <c r="R345" s="167"/>
      <c r="S345" s="167"/>
      <c r="T345" s="167"/>
      <c r="U345" s="167"/>
      <c r="V345" s="167"/>
      <c r="W345" s="186">
        <f>COUNT(B345:V345)</f>
        <v>1</v>
      </c>
      <c r="X345">
        <v>15.5</v>
      </c>
    </row>
    <row r="346" spans="1:24" x14ac:dyDescent="0.25">
      <c r="A346" s="166" t="s">
        <v>339</v>
      </c>
      <c r="B346" s="167"/>
      <c r="C346" s="167"/>
      <c r="D346" s="167"/>
      <c r="E346" s="167"/>
      <c r="F346" s="167"/>
      <c r="G346" s="167">
        <v>8.1</v>
      </c>
      <c r="H346" s="167"/>
      <c r="I346" s="167">
        <v>8.1</v>
      </c>
      <c r="J346" s="167">
        <v>8.1</v>
      </c>
      <c r="K346" s="167"/>
      <c r="L346" s="193">
        <v>9.4</v>
      </c>
      <c r="M346" s="167"/>
      <c r="N346" s="167"/>
      <c r="O346" s="193">
        <v>9.1999999999999993</v>
      </c>
      <c r="P346" s="167"/>
      <c r="Q346" s="167"/>
      <c r="R346" s="167"/>
      <c r="S346" s="167"/>
      <c r="T346" s="167"/>
      <c r="U346" s="167"/>
      <c r="V346" s="167"/>
      <c r="W346" s="186">
        <f>COUNT(B346:V346)</f>
        <v>5</v>
      </c>
      <c r="X346">
        <v>8.1</v>
      </c>
    </row>
    <row r="347" spans="1:24" ht="15.75" thickBot="1" x14ac:dyDescent="0.3">
      <c r="A347" s="166"/>
      <c r="B347" s="167"/>
      <c r="C347" s="167"/>
      <c r="D347" s="167"/>
      <c r="E347" s="167"/>
      <c r="F347" s="167"/>
      <c r="G347" s="167"/>
      <c r="H347" s="167"/>
      <c r="I347" s="167"/>
      <c r="J347" s="167"/>
      <c r="K347" s="167"/>
      <c r="L347" s="167"/>
      <c r="M347" s="167"/>
      <c r="N347" s="167"/>
      <c r="O347" s="167"/>
      <c r="P347" s="167"/>
      <c r="Q347" s="167"/>
      <c r="R347" s="167"/>
      <c r="S347" s="167"/>
      <c r="T347" s="167"/>
      <c r="U347" s="167"/>
      <c r="V347" s="167"/>
      <c r="W347" s="167"/>
    </row>
    <row r="348" spans="1:24" ht="16.5" thickBot="1" x14ac:dyDescent="0.3">
      <c r="A348" s="168" t="s">
        <v>0</v>
      </c>
      <c r="B348" s="169">
        <f>COUNT(B3:B347)</f>
        <v>0</v>
      </c>
      <c r="C348" s="169">
        <f>COUNT(C3:C347)</f>
        <v>164</v>
      </c>
      <c r="D348" s="169">
        <f>COUNT(D3:D347)</f>
        <v>54</v>
      </c>
      <c r="E348" s="169">
        <f>COUNT(E3:E347)</f>
        <v>108</v>
      </c>
      <c r="F348" s="169">
        <f>COUNT(F3:F347)</f>
        <v>91</v>
      </c>
      <c r="G348" s="169">
        <f>COUNT(G3:G347)</f>
        <v>146</v>
      </c>
      <c r="H348" s="169">
        <f>COUNT(H3:H347)</f>
        <v>138</v>
      </c>
      <c r="I348" s="169">
        <f>COUNT(I3:I347)</f>
        <v>154</v>
      </c>
      <c r="J348" s="169">
        <f>COUNT(J3:J347)</f>
        <v>197</v>
      </c>
      <c r="K348" s="169">
        <f>COUNT(K3:K347)</f>
        <v>116</v>
      </c>
      <c r="L348" s="169">
        <f>COUNT(L3:L347)</f>
        <v>109</v>
      </c>
      <c r="M348" s="169">
        <f>COUNT(M3:M347)</f>
        <v>141</v>
      </c>
      <c r="N348" s="169">
        <f>COUNT(N3:N347)</f>
        <v>130</v>
      </c>
      <c r="O348" s="169">
        <f>COUNT(O3:O347)</f>
        <v>94</v>
      </c>
      <c r="P348" s="169">
        <f>COUNT(P3:P347)</f>
        <v>57</v>
      </c>
      <c r="Q348" s="169">
        <f>COUNT(Q3:Q347)</f>
        <v>103</v>
      </c>
      <c r="R348" s="169">
        <f>COUNT(R3:R347)</f>
        <v>135</v>
      </c>
      <c r="S348" s="169">
        <f>COUNT(S3:S347)</f>
        <v>137</v>
      </c>
      <c r="T348" s="169">
        <f>COUNT(T3:T347)</f>
        <v>0</v>
      </c>
      <c r="U348" s="169">
        <f>COUNT(U3:U347)</f>
        <v>0</v>
      </c>
      <c r="V348" s="169">
        <f>COUNT(V3:V347)</f>
        <v>0</v>
      </c>
      <c r="W348" s="169">
        <f>SUM(W3:W347)</f>
        <v>2074</v>
      </c>
    </row>
  </sheetData>
  <sortState xmlns:xlrd2="http://schemas.microsoft.com/office/spreadsheetml/2017/richdata2" ref="A4:X346">
    <sortCondition ref="A3:A346"/>
  </sortState>
  <mergeCells count="1">
    <mergeCell ref="A1:W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 codeName="Feuil9">
    <pageSetUpPr fitToPage="1"/>
  </sheetPr>
  <dimension ref="A1:E29"/>
  <sheetViews>
    <sheetView workbookViewId="0">
      <pane ySplit="1" topLeftCell="A2" activePane="bottomLeft" state="frozen"/>
      <selection pane="bottomLeft" sqref="A1:C1"/>
    </sheetView>
  </sheetViews>
  <sheetFormatPr baseColWidth="10" defaultRowHeight="51" customHeight="1" x14ac:dyDescent="0.3"/>
  <cols>
    <col min="1" max="1" width="39.7109375" customWidth="1"/>
    <col min="2" max="2" width="39.85546875" style="1" customWidth="1"/>
    <col min="3" max="3" width="39.7109375" customWidth="1"/>
  </cols>
  <sheetData>
    <row r="1" spans="1:5" s="2" customFormat="1" ht="55.15" customHeight="1" thickBot="1" x14ac:dyDescent="0.55000000000000004">
      <c r="A1" s="249" t="s">
        <v>459</v>
      </c>
      <c r="B1" s="250"/>
      <c r="C1" s="251"/>
    </row>
    <row r="2" spans="1:5" ht="55.15" customHeight="1" thickBot="1" x14ac:dyDescent="0.3">
      <c r="A2" s="56" t="s">
        <v>75</v>
      </c>
      <c r="B2" s="58" t="s">
        <v>30</v>
      </c>
      <c r="C2" s="55" t="s">
        <v>76</v>
      </c>
    </row>
    <row r="3" spans="1:5" ht="55.15" customHeight="1" x14ac:dyDescent="0.25">
      <c r="A3" s="59" t="s">
        <v>296</v>
      </c>
      <c r="B3" s="5" t="s">
        <v>69</v>
      </c>
      <c r="C3" s="60" t="s">
        <v>414</v>
      </c>
    </row>
    <row r="4" spans="1:5" ht="55.15" customHeight="1" x14ac:dyDescent="0.25">
      <c r="A4" s="63" t="s">
        <v>280</v>
      </c>
      <c r="B4" s="5" t="s">
        <v>70</v>
      </c>
      <c r="C4" s="64" t="s">
        <v>351</v>
      </c>
    </row>
    <row r="5" spans="1:5" ht="55.15" customHeight="1" thickBot="1" x14ac:dyDescent="0.3">
      <c r="A5" s="63" t="s">
        <v>179</v>
      </c>
      <c r="B5" s="5" t="s">
        <v>71</v>
      </c>
      <c r="C5" s="64" t="s">
        <v>179</v>
      </c>
    </row>
    <row r="6" spans="1:5" ht="55.15" customHeight="1" x14ac:dyDescent="0.25">
      <c r="A6" s="59" t="s">
        <v>421</v>
      </c>
      <c r="B6" s="12" t="s">
        <v>72</v>
      </c>
      <c r="C6" s="60" t="s">
        <v>421</v>
      </c>
    </row>
    <row r="7" spans="1:5" ht="55.15" customHeight="1" thickBot="1" x14ac:dyDescent="0.3">
      <c r="A7" s="61" t="s">
        <v>148</v>
      </c>
      <c r="B7" s="13" t="s">
        <v>73</v>
      </c>
      <c r="C7" s="62" t="s">
        <v>148</v>
      </c>
    </row>
    <row r="8" spans="1:5" ht="54.75" hidden="1" customHeight="1" x14ac:dyDescent="0.25">
      <c r="A8" s="171"/>
      <c r="B8" s="172"/>
      <c r="C8" s="171"/>
    </row>
    <row r="9" spans="1:5" ht="55.15" customHeight="1" thickBot="1" x14ac:dyDescent="0.3">
      <c r="A9" s="170"/>
      <c r="B9" s="170"/>
      <c r="C9" s="170"/>
    </row>
    <row r="10" spans="1:5" ht="55.15" customHeight="1" x14ac:dyDescent="0.25">
      <c r="A10" s="252" t="s">
        <v>67</v>
      </c>
      <c r="B10" s="253"/>
      <c r="C10" s="254"/>
    </row>
    <row r="11" spans="1:5" ht="54" customHeight="1" thickBot="1" x14ac:dyDescent="0.5">
      <c r="A11" s="127" t="s">
        <v>449</v>
      </c>
      <c r="B11" s="148" t="s">
        <v>10</v>
      </c>
      <c r="C11" s="149" t="s">
        <v>17</v>
      </c>
    </row>
    <row r="12" spans="1:5" ht="54" customHeight="1" x14ac:dyDescent="0.25">
      <c r="A12" s="59" t="s">
        <v>59</v>
      </c>
      <c r="B12" s="204" t="s">
        <v>450</v>
      </c>
      <c r="C12" s="206" t="s">
        <v>451</v>
      </c>
      <c r="D12" s="176"/>
      <c r="E12" s="177"/>
    </row>
    <row r="13" spans="1:5" ht="54" customHeight="1" thickBot="1" x14ac:dyDescent="0.3">
      <c r="A13" s="61" t="s">
        <v>60</v>
      </c>
      <c r="B13" s="205" t="s">
        <v>452</v>
      </c>
      <c r="C13" s="207" t="s">
        <v>453</v>
      </c>
      <c r="D13" s="177"/>
      <c r="E13" s="177"/>
    </row>
    <row r="14" spans="1:5" ht="36" x14ac:dyDescent="0.55000000000000004">
      <c r="A14" s="246" t="s">
        <v>61</v>
      </c>
      <c r="B14" s="247"/>
      <c r="C14" s="248"/>
    </row>
    <row r="15" spans="1:5" ht="21" customHeight="1" thickBot="1" x14ac:dyDescent="0.3">
      <c r="A15" s="153" t="s">
        <v>63</v>
      </c>
      <c r="B15" s="157" t="s">
        <v>62</v>
      </c>
      <c r="C15" s="158" t="s">
        <v>65</v>
      </c>
    </row>
    <row r="16" spans="1:5" ht="51" customHeight="1" x14ac:dyDescent="0.25">
      <c r="A16" s="154"/>
      <c r="B16" s="154"/>
      <c r="C16" s="159"/>
    </row>
    <row r="17" spans="1:3" ht="51" customHeight="1" x14ac:dyDescent="0.25">
      <c r="A17" s="161"/>
      <c r="B17" s="161"/>
      <c r="C17" s="160"/>
    </row>
    <row r="18" spans="1:3" ht="51" customHeight="1" x14ac:dyDescent="0.25">
      <c r="A18" s="161"/>
      <c r="B18" s="161"/>
      <c r="C18" s="160"/>
    </row>
    <row r="19" spans="1:3" ht="51" customHeight="1" x14ac:dyDescent="0.25">
      <c r="A19" s="161"/>
      <c r="B19" s="161"/>
      <c r="C19" s="160"/>
    </row>
    <row r="20" spans="1:3" ht="51" customHeight="1" x14ac:dyDescent="0.25">
      <c r="A20" s="161"/>
      <c r="B20" s="161"/>
      <c r="C20" s="160"/>
    </row>
    <row r="21" spans="1:3" ht="51" customHeight="1" x14ac:dyDescent="0.25">
      <c r="A21" s="147"/>
      <c r="B21" s="147"/>
      <c r="C21" s="147"/>
    </row>
    <row r="22" spans="1:3" ht="51" customHeight="1" x14ac:dyDescent="0.25">
      <c r="A22" s="147"/>
      <c r="B22" s="147"/>
      <c r="C22" s="147"/>
    </row>
    <row r="23" spans="1:3" ht="51" customHeight="1" x14ac:dyDescent="0.25">
      <c r="A23" s="147"/>
      <c r="B23" s="147"/>
      <c r="C23" s="147"/>
    </row>
    <row r="24" spans="1:3" ht="51" customHeight="1" x14ac:dyDescent="0.25">
      <c r="A24" s="147"/>
      <c r="B24" s="147"/>
      <c r="C24" s="147"/>
    </row>
    <row r="25" spans="1:3" ht="51" customHeight="1" x14ac:dyDescent="0.25">
      <c r="B25"/>
    </row>
    <row r="26" spans="1:3" ht="51" customHeight="1" x14ac:dyDescent="0.25">
      <c r="B26"/>
    </row>
    <row r="27" spans="1:3" ht="51" customHeight="1" x14ac:dyDescent="0.25">
      <c r="B27"/>
    </row>
    <row r="28" spans="1:3" ht="51" customHeight="1" x14ac:dyDescent="0.25">
      <c r="B28"/>
    </row>
    <row r="29" spans="1:3" ht="51" customHeight="1" x14ac:dyDescent="0.25">
      <c r="B29"/>
    </row>
  </sheetData>
  <mergeCells count="3">
    <mergeCell ref="A14:C14"/>
    <mergeCell ref="A1:C1"/>
    <mergeCell ref="A10:C10"/>
  </mergeCells>
  <phoneticPr fontId="19" type="noConversion"/>
  <pageMargins left="0.51181102362204722" right="0.31496062992125984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Bonusdisplay">
                <anchor moveWithCells="1" sizeWithCells="1">
                  <from>
                    <xdr:col>1</xdr:col>
                    <xdr:colOff>2324100</xdr:colOff>
                    <xdr:row>9</xdr:row>
                    <xdr:rowOff>104775</xdr:rowOff>
                  </from>
                  <to>
                    <xdr:col>2</xdr:col>
                    <xdr:colOff>2486025</xdr:colOff>
                    <xdr:row>9</xdr:row>
                    <xdr:rowOff>590550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 codeName="Feuil10">
    <pageSetUpPr fitToPage="1"/>
  </sheetPr>
  <dimension ref="A1:D96"/>
  <sheetViews>
    <sheetView workbookViewId="0">
      <pane ySplit="2" topLeftCell="A3" activePane="bottomLeft" state="frozen"/>
      <selection pane="bottomLeft" sqref="A1:C1"/>
    </sheetView>
  </sheetViews>
  <sheetFormatPr baseColWidth="10" defaultRowHeight="15" x14ac:dyDescent="0.25"/>
  <cols>
    <col min="1" max="3" width="39.5703125" customWidth="1"/>
  </cols>
  <sheetData>
    <row r="1" spans="1:4" s="2" customFormat="1" ht="54" customHeight="1" thickBot="1" x14ac:dyDescent="0.55000000000000004">
      <c r="A1" s="255" t="s">
        <v>50</v>
      </c>
      <c r="B1" s="256"/>
      <c r="C1" s="257"/>
    </row>
    <row r="2" spans="1:4" ht="55.5" customHeight="1" x14ac:dyDescent="0.25">
      <c r="A2" s="56" t="s">
        <v>75</v>
      </c>
      <c r="B2" s="58" t="s">
        <v>30</v>
      </c>
      <c r="C2" s="55" t="s">
        <v>76</v>
      </c>
    </row>
    <row r="3" spans="1:4" s="1" customFormat="1" ht="55.5" customHeight="1" x14ac:dyDescent="0.3">
      <c r="A3" s="19" t="s">
        <v>207</v>
      </c>
      <c r="B3" s="5" t="s">
        <v>69</v>
      </c>
      <c r="C3" s="20" t="s">
        <v>207</v>
      </c>
    </row>
    <row r="4" spans="1:4" s="1" customFormat="1" ht="55.5" customHeight="1" x14ac:dyDescent="0.3">
      <c r="A4" s="19" t="s">
        <v>236</v>
      </c>
      <c r="B4" s="5" t="s">
        <v>70</v>
      </c>
      <c r="C4" s="20" t="s">
        <v>236</v>
      </c>
    </row>
    <row r="5" spans="1:4" s="1" customFormat="1" ht="54.75" customHeight="1" x14ac:dyDescent="0.3">
      <c r="A5" s="19" t="s">
        <v>179</v>
      </c>
      <c r="B5" s="5" t="s">
        <v>71</v>
      </c>
      <c r="C5" s="20" t="s">
        <v>243</v>
      </c>
    </row>
    <row r="6" spans="1:4" s="1" customFormat="1" ht="55.5" customHeight="1" x14ac:dyDescent="0.3">
      <c r="A6" s="19" t="s">
        <v>111</v>
      </c>
      <c r="B6" s="12" t="s">
        <v>72</v>
      </c>
      <c r="C6" s="20" t="s">
        <v>198</v>
      </c>
    </row>
    <row r="7" spans="1:4" s="1" customFormat="1" ht="55.5" customHeight="1" thickBot="1" x14ac:dyDescent="0.35">
      <c r="A7" s="21" t="s">
        <v>148</v>
      </c>
      <c r="B7" s="13" t="s">
        <v>73</v>
      </c>
      <c r="C7" s="22" t="s">
        <v>148</v>
      </c>
    </row>
    <row r="8" spans="1:4" ht="55.5" customHeight="1" thickBot="1" x14ac:dyDescent="0.3">
      <c r="A8" s="255" t="s">
        <v>13</v>
      </c>
      <c r="B8" s="256"/>
      <c r="C8" s="257"/>
    </row>
    <row r="9" spans="1:4" ht="29.25" customHeight="1" thickBot="1" x14ac:dyDescent="0.3">
      <c r="A9" s="150"/>
      <c r="B9" s="151" t="s">
        <v>66</v>
      </c>
      <c r="C9" s="152"/>
    </row>
    <row r="10" spans="1:4" ht="15.75" customHeight="1" x14ac:dyDescent="0.25">
      <c r="A10" s="163" t="s">
        <v>239</v>
      </c>
      <c r="B10" s="221">
        <v>1</v>
      </c>
      <c r="C10" s="163" t="s">
        <v>35</v>
      </c>
      <c r="D10" s="163"/>
    </row>
    <row r="11" spans="1:4" ht="18" x14ac:dyDescent="0.25">
      <c r="A11" s="163"/>
      <c r="B11" s="163"/>
      <c r="C11" s="163"/>
      <c r="D11" s="163"/>
    </row>
    <row r="12" spans="1:4" ht="18" x14ac:dyDescent="0.25">
      <c r="A12" s="163"/>
      <c r="B12" s="163"/>
      <c r="C12" s="163"/>
      <c r="D12" s="163"/>
    </row>
    <row r="13" spans="1:4" ht="18" x14ac:dyDescent="0.25">
      <c r="A13" s="163"/>
      <c r="B13" s="163"/>
      <c r="C13" s="163"/>
      <c r="D13" s="163"/>
    </row>
    <row r="14" spans="1:4" ht="18" x14ac:dyDescent="0.25">
      <c r="A14" s="163"/>
      <c r="B14" s="163"/>
      <c r="C14" s="163"/>
      <c r="D14" s="163"/>
    </row>
    <row r="15" spans="1:4" ht="18" x14ac:dyDescent="0.25">
      <c r="A15" s="163"/>
      <c r="B15" s="163"/>
      <c r="C15" s="163"/>
      <c r="D15" s="163"/>
    </row>
    <row r="16" spans="1:4" ht="18" x14ac:dyDescent="0.25">
      <c r="A16" s="163"/>
      <c r="B16" s="163"/>
      <c r="C16" s="163"/>
    </row>
    <row r="17" spans="1:3" ht="18" x14ac:dyDescent="0.25">
      <c r="A17" s="164"/>
      <c r="B17" s="164"/>
      <c r="C17" s="164"/>
    </row>
    <row r="18" spans="1:3" ht="18" x14ac:dyDescent="0.25">
      <c r="A18" s="164"/>
      <c r="B18" s="164"/>
      <c r="C18" s="164"/>
    </row>
    <row r="19" spans="1:3" ht="18" x14ac:dyDescent="0.25">
      <c r="A19" s="162"/>
      <c r="B19" s="162"/>
      <c r="C19" s="162"/>
    </row>
    <row r="20" spans="1:3" ht="18" x14ac:dyDescent="0.25">
      <c r="A20" s="165"/>
      <c r="B20" s="165"/>
      <c r="C20" s="165"/>
    </row>
    <row r="21" spans="1:3" x14ac:dyDescent="0.25">
      <c r="A21" s="141"/>
      <c r="B21" s="7"/>
      <c r="C21" s="7"/>
    </row>
    <row r="22" spans="1:3" ht="23.25" x14ac:dyDescent="0.25">
      <c r="A22" s="140"/>
      <c r="B22" s="128"/>
      <c r="C22" s="7"/>
    </row>
    <row r="23" spans="1:3" ht="18" x14ac:dyDescent="0.25">
      <c r="A23" s="7"/>
      <c r="B23" s="128"/>
      <c r="C23" s="7"/>
    </row>
    <row r="24" spans="1:3" ht="18" x14ac:dyDescent="0.25">
      <c r="A24" s="7"/>
      <c r="B24" s="128"/>
      <c r="C24" s="7"/>
    </row>
    <row r="25" spans="1:3" ht="18" x14ac:dyDescent="0.25">
      <c r="A25" s="7"/>
      <c r="B25" s="128"/>
      <c r="C25" s="7"/>
    </row>
    <row r="26" spans="1:3" ht="18" x14ac:dyDescent="0.25">
      <c r="A26" s="128"/>
      <c r="B26" s="128"/>
      <c r="C26" s="7"/>
    </row>
    <row r="27" spans="1:3" ht="18" x14ac:dyDescent="0.25">
      <c r="A27" s="128"/>
      <c r="B27" s="128"/>
      <c r="C27" s="7"/>
    </row>
    <row r="28" spans="1:3" ht="18" x14ac:dyDescent="0.25">
      <c r="A28" s="128"/>
      <c r="B28" s="128"/>
      <c r="C28" s="7"/>
    </row>
    <row r="29" spans="1:3" ht="18" x14ac:dyDescent="0.25">
      <c r="A29" s="128"/>
      <c r="B29" s="128"/>
      <c r="C29" s="7"/>
    </row>
    <row r="30" spans="1:3" ht="18" x14ac:dyDescent="0.25">
      <c r="A30" s="128"/>
      <c r="B30" s="128"/>
      <c r="C30" s="7"/>
    </row>
    <row r="31" spans="1:3" ht="18" x14ac:dyDescent="0.25">
      <c r="A31" s="128"/>
      <c r="B31" s="128"/>
      <c r="C31" s="7"/>
    </row>
    <row r="32" spans="1:3" ht="18" x14ac:dyDescent="0.25">
      <c r="A32" s="128"/>
      <c r="B32" s="128"/>
      <c r="C32" s="7"/>
    </row>
    <row r="33" spans="1:2" ht="18" x14ac:dyDescent="0.25">
      <c r="A33" s="128"/>
      <c r="B33" s="128"/>
    </row>
    <row r="34" spans="1:2" ht="18" x14ac:dyDescent="0.25">
      <c r="A34" s="128"/>
      <c r="B34" s="128"/>
    </row>
    <row r="35" spans="1:2" ht="18" x14ac:dyDescent="0.25">
      <c r="A35" s="128"/>
      <c r="B35" s="128"/>
    </row>
    <row r="36" spans="1:2" ht="18" x14ac:dyDescent="0.25">
      <c r="A36" s="128"/>
      <c r="B36" s="128"/>
    </row>
    <row r="37" spans="1:2" ht="18" x14ac:dyDescent="0.25">
      <c r="A37" s="128"/>
      <c r="B37" s="128"/>
    </row>
    <row r="38" spans="1:2" ht="18" x14ac:dyDescent="0.25">
      <c r="A38" s="128"/>
      <c r="B38" s="128"/>
    </row>
    <row r="39" spans="1:2" ht="18" x14ac:dyDescent="0.25">
      <c r="A39" s="7"/>
      <c r="B39" s="128"/>
    </row>
    <row r="40" spans="1:2" ht="18" x14ac:dyDescent="0.25">
      <c r="A40" s="7"/>
      <c r="B40" s="128"/>
    </row>
    <row r="41" spans="1:2" ht="18" x14ac:dyDescent="0.25">
      <c r="A41" s="7"/>
      <c r="B41" s="128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</row>
    <row r="86" spans="1:2" x14ac:dyDescent="0.25">
      <c r="A86" s="7"/>
    </row>
    <row r="87" spans="1:2" x14ac:dyDescent="0.25">
      <c r="A87" s="7"/>
    </row>
    <row r="88" spans="1:2" x14ac:dyDescent="0.25">
      <c r="A88" s="7"/>
    </row>
    <row r="89" spans="1:2" x14ac:dyDescent="0.25">
      <c r="A89" s="7"/>
    </row>
    <row r="90" spans="1:2" x14ac:dyDescent="0.25">
      <c r="A90" s="7"/>
    </row>
    <row r="91" spans="1:2" x14ac:dyDescent="0.25">
      <c r="A91" s="7"/>
    </row>
    <row r="92" spans="1:2" x14ac:dyDescent="0.25">
      <c r="A92" s="7"/>
    </row>
    <row r="93" spans="1:2" x14ac:dyDescent="0.25">
      <c r="A93" s="7"/>
    </row>
    <row r="94" spans="1:2" x14ac:dyDescent="0.25">
      <c r="A94" s="7"/>
    </row>
    <row r="95" spans="1:2" x14ac:dyDescent="0.25">
      <c r="A95" s="7"/>
    </row>
    <row r="96" spans="1:2" x14ac:dyDescent="0.25">
      <c r="A96" s="7"/>
    </row>
  </sheetData>
  <sortState xmlns:xlrd2="http://schemas.microsoft.com/office/spreadsheetml/2017/richdata2" ref="A10:C96">
    <sortCondition descending="1" ref="B1"/>
    <sortCondition ref="A1"/>
  </sortState>
  <mergeCells count="2">
    <mergeCell ref="A1:C1"/>
    <mergeCell ref="A8:C8"/>
  </mergeCells>
  <phoneticPr fontId="19" type="noConversion"/>
  <pageMargins left="0.7" right="0.7" top="0.75" bottom="0.75" header="0.3" footer="0.3"/>
  <pageSetup paperSize="9" scale="73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CONVIVIALES</vt:lpstr>
      <vt:lpstr>Par Club</vt:lpstr>
      <vt:lpstr>Challenge Clubs</vt:lpstr>
      <vt:lpstr>Par série</vt:lpstr>
      <vt:lpstr>Par joueur</vt:lpstr>
      <vt:lpstr>Les TOPs Semaine</vt:lpstr>
      <vt:lpstr>Les TOPs Cumul</vt:lpstr>
      <vt:lpstr>'Challenge Clubs'!Zone_d_impression</vt:lpstr>
      <vt:lpstr>'Les TOPs Cumul'!Zone_d_impression</vt:lpstr>
      <vt:lpstr>'Les TOPs Semaine'!Zone_d_impression</vt:lpstr>
      <vt:lpstr>'Par Club'!Zone_d_impression</vt:lpstr>
    </vt:vector>
  </TitlesOfParts>
  <Company>Conseil General des DEUX SEVRES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Louis</dc:creator>
  <cp:lastModifiedBy>annie centomo</cp:lastModifiedBy>
  <cp:lastPrinted>2020-05-05T09:34:22Z</cp:lastPrinted>
  <dcterms:created xsi:type="dcterms:W3CDTF">2008-11-25T09:28:09Z</dcterms:created>
  <dcterms:modified xsi:type="dcterms:W3CDTF">2024-10-25T15:12:33Z</dcterms:modified>
</cp:coreProperties>
</file>